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Основная таблица" sheetId="1" r:id="rId1"/>
    <sheet name="Опен-турнир" sheetId="4" r:id="rId2"/>
    <sheet name="Карточки" sheetId="5" r:id="rId3"/>
    <sheet name="Лист2" sheetId="2" r:id="rId4"/>
    <sheet name="Лист3" sheetId="3" r:id="rId5"/>
  </sheets>
  <definedNames>
    <definedName name="_xlnm.Print_Titles" localSheetId="0">'Основная таблица'!$7:$8</definedName>
  </definedNames>
  <calcPr calcId="125725"/>
</workbook>
</file>

<file path=xl/calcChain.xml><?xml version="1.0" encoding="utf-8"?>
<calcChain xmlns="http://schemas.openxmlformats.org/spreadsheetml/2006/main">
  <c r="A50" i="1"/>
  <c r="A49"/>
  <c r="A48"/>
  <c r="A45"/>
  <c r="A47"/>
  <c r="A46"/>
  <c r="A43"/>
  <c r="A44"/>
  <c r="A42"/>
  <c r="A41"/>
  <c r="A40"/>
  <c r="A39"/>
  <c r="A38"/>
  <c r="A36"/>
  <c r="A35"/>
  <c r="A34"/>
  <c r="A37"/>
  <c r="A33"/>
  <c r="A32"/>
  <c r="A31"/>
  <c r="A29"/>
  <c r="A30"/>
  <c r="A28"/>
  <c r="A27"/>
  <c r="A26"/>
  <c r="A24"/>
  <c r="A25"/>
  <c r="A21"/>
  <c r="A23"/>
  <c r="A22"/>
  <c r="A17"/>
  <c r="A20"/>
  <c r="A19"/>
  <c r="A18"/>
  <c r="A16"/>
  <c r="A15"/>
  <c r="A14"/>
  <c r="A12"/>
  <c r="A13"/>
  <c r="A11"/>
  <c r="S15"/>
  <c r="R15"/>
  <c r="M15"/>
  <c r="L15"/>
  <c r="S18"/>
  <c r="R18"/>
  <c r="M18"/>
  <c r="L18"/>
  <c r="S22"/>
  <c r="R22"/>
  <c r="M22"/>
  <c r="L22"/>
  <c r="P21" i="4"/>
  <c r="R21" s="1"/>
  <c r="P14"/>
  <c r="R14" s="1"/>
  <c r="P10"/>
  <c r="R10" s="1"/>
  <c r="P12"/>
  <c r="R12" s="1"/>
  <c r="P38"/>
  <c r="R38" s="1"/>
  <c r="P25"/>
  <c r="R25" s="1"/>
  <c r="P34"/>
  <c r="R34" s="1"/>
  <c r="P32"/>
  <c r="R32" s="1"/>
  <c r="P28"/>
  <c r="R28" s="1"/>
  <c r="P27"/>
  <c r="R27" s="1"/>
  <c r="P35"/>
  <c r="R35" s="1"/>
  <c r="P36"/>
  <c r="R36" s="1"/>
  <c r="P37"/>
  <c r="R37" s="1"/>
  <c r="P30"/>
  <c r="R30" s="1"/>
  <c r="P29"/>
  <c r="R29" s="1"/>
  <c r="P20"/>
  <c r="R20" s="1"/>
  <c r="P9"/>
  <c r="R9" s="1"/>
  <c r="P13"/>
  <c r="R13" s="1"/>
  <c r="P26"/>
  <c r="R26" s="1"/>
  <c r="P11"/>
  <c r="R11" s="1"/>
  <c r="P22"/>
  <c r="R22" s="1"/>
  <c r="P15"/>
  <c r="R15" s="1"/>
  <c r="P18"/>
  <c r="R18" s="1"/>
  <c r="P16"/>
  <c r="R16" s="1"/>
  <c r="P31"/>
  <c r="R31" s="1"/>
  <c r="P24"/>
  <c r="R24" s="1"/>
  <c r="P33"/>
  <c r="R33" s="1"/>
  <c r="P19"/>
  <c r="R19" s="1"/>
  <c r="P23"/>
  <c r="R23" s="1"/>
  <c r="P17"/>
  <c r="R17" s="1"/>
  <c r="A23"/>
  <c r="A19"/>
  <c r="A33"/>
  <c r="A24"/>
  <c r="A31"/>
  <c r="A16"/>
  <c r="A18"/>
  <c r="A15"/>
  <c r="A22"/>
  <c r="A11"/>
  <c r="A26"/>
  <c r="A13"/>
  <c r="A9"/>
  <c r="A20"/>
  <c r="A29"/>
  <c r="A30"/>
  <c r="A37"/>
  <c r="A36"/>
  <c r="A35"/>
  <c r="A27"/>
  <c r="A28"/>
  <c r="A32"/>
  <c r="A34"/>
  <c r="A25"/>
  <c r="A38"/>
  <c r="A12"/>
  <c r="A10"/>
  <c r="A14"/>
  <c r="A21"/>
  <c r="A17"/>
  <c r="S48" i="1"/>
  <c r="R48"/>
  <c r="M48"/>
  <c r="L48"/>
  <c r="S30"/>
  <c r="R30"/>
  <c r="M30"/>
  <c r="L30"/>
  <c r="S41"/>
  <c r="R41"/>
  <c r="M41"/>
  <c r="L41"/>
  <c r="S45"/>
  <c r="R45"/>
  <c r="M45"/>
  <c r="L45"/>
  <c r="S46"/>
  <c r="R46"/>
  <c r="M46"/>
  <c r="L46"/>
  <c r="S29"/>
  <c r="R29"/>
  <c r="M29"/>
  <c r="L29"/>
  <c r="S44"/>
  <c r="R44"/>
  <c r="M44"/>
  <c r="L44"/>
  <c r="S12"/>
  <c r="R12"/>
  <c r="M12"/>
  <c r="L12"/>
  <c r="S36"/>
  <c r="R36"/>
  <c r="M36"/>
  <c r="L36"/>
  <c r="S37"/>
  <c r="R37"/>
  <c r="M37"/>
  <c r="L37"/>
  <c r="S24"/>
  <c r="R24"/>
  <c r="M24"/>
  <c r="L24"/>
  <c r="S34"/>
  <c r="R34"/>
  <c r="M34"/>
  <c r="L34"/>
  <c r="S17"/>
  <c r="R17"/>
  <c r="M17"/>
  <c r="L17"/>
  <c r="S14"/>
  <c r="R14"/>
  <c r="M14"/>
  <c r="L14"/>
  <c r="S21"/>
  <c r="R21"/>
  <c r="R39"/>
  <c r="S39"/>
  <c r="R26"/>
  <c r="S26"/>
  <c r="R49"/>
  <c r="S49"/>
  <c r="R50"/>
  <c r="S50"/>
  <c r="R38"/>
  <c r="S38"/>
  <c r="R13"/>
  <c r="S13"/>
  <c r="R25"/>
  <c r="S25"/>
  <c r="R23"/>
  <c r="S23"/>
  <c r="R11"/>
  <c r="S11"/>
  <c r="R43"/>
  <c r="S43"/>
  <c r="R47"/>
  <c r="S47"/>
  <c r="R16"/>
  <c r="S16"/>
  <c r="R35"/>
  <c r="S35"/>
  <c r="R19"/>
  <c r="S19"/>
  <c r="R31"/>
  <c r="S31"/>
  <c r="R42"/>
  <c r="S42"/>
  <c r="R27"/>
  <c r="S27"/>
  <c r="R32"/>
  <c r="S32"/>
  <c r="R20"/>
  <c r="S20"/>
  <c r="R33"/>
  <c r="S33"/>
  <c r="S40"/>
  <c r="S28"/>
  <c r="R40"/>
  <c r="R28"/>
  <c r="M21"/>
  <c r="M39"/>
  <c r="M26"/>
  <c r="M49"/>
  <c r="M50"/>
  <c r="M38"/>
  <c r="M13"/>
  <c r="M25"/>
  <c r="M23"/>
  <c r="M11"/>
  <c r="M43"/>
  <c r="M47"/>
  <c r="M16"/>
  <c r="M35"/>
  <c r="M19"/>
  <c r="M31"/>
  <c r="M42"/>
  <c r="M27"/>
  <c r="M32"/>
  <c r="M20"/>
  <c r="M33"/>
  <c r="M40"/>
  <c r="M28"/>
  <c r="L21"/>
  <c r="L35"/>
  <c r="L19"/>
  <c r="L31"/>
  <c r="L42"/>
  <c r="L27"/>
  <c r="L32"/>
  <c r="L20"/>
  <c r="L33"/>
  <c r="L39"/>
  <c r="L26"/>
  <c r="L49"/>
  <c r="L50"/>
  <c r="L38"/>
  <c r="L13"/>
  <c r="L25"/>
  <c r="L23"/>
  <c r="L11"/>
  <c r="L43"/>
  <c r="L47"/>
  <c r="L16"/>
  <c r="L40"/>
  <c r="L28"/>
  <c r="U22" l="1"/>
  <c r="U18"/>
  <c r="V18" s="1"/>
  <c r="T18"/>
  <c r="T22"/>
  <c r="V22" s="1"/>
  <c r="U15"/>
  <c r="T15"/>
  <c r="V15" s="1"/>
  <c r="S37" i="4"/>
  <c r="T14" i="1"/>
  <c r="U41"/>
  <c r="T30"/>
  <c r="U48"/>
  <c r="T41"/>
  <c r="U30"/>
  <c r="T48"/>
  <c r="T45"/>
  <c r="U45"/>
  <c r="U17"/>
  <c r="T34"/>
  <c r="U24"/>
  <c r="T37"/>
  <c r="U36"/>
  <c r="T12"/>
  <c r="U44"/>
  <c r="T29"/>
  <c r="U46"/>
  <c r="U14"/>
  <c r="T17"/>
  <c r="V17" s="1"/>
  <c r="U34"/>
  <c r="T24"/>
  <c r="V24" s="1"/>
  <c r="U37"/>
  <c r="T36"/>
  <c r="V36" s="1"/>
  <c r="U12"/>
  <c r="T44"/>
  <c r="V44" s="1"/>
  <c r="U29"/>
  <c r="T46"/>
  <c r="V46" s="1"/>
  <c r="V14"/>
  <c r="U16"/>
  <c r="U23"/>
  <c r="U38"/>
  <c r="U49"/>
  <c r="U31"/>
  <c r="U50"/>
  <c r="U26"/>
  <c r="U39"/>
  <c r="U42"/>
  <c r="U35"/>
  <c r="U40"/>
  <c r="U43"/>
  <c r="U32"/>
  <c r="U13"/>
  <c r="U33"/>
  <c r="U11"/>
  <c r="U21"/>
  <c r="U19"/>
  <c r="U27"/>
  <c r="U47"/>
  <c r="U25"/>
  <c r="T16"/>
  <c r="T23"/>
  <c r="T38"/>
  <c r="T49"/>
  <c r="T31"/>
  <c r="T50"/>
  <c r="T26"/>
  <c r="T39"/>
  <c r="T42"/>
  <c r="T35"/>
  <c r="T40"/>
  <c r="T43"/>
  <c r="T32"/>
  <c r="T13"/>
  <c r="T33"/>
  <c r="T21"/>
  <c r="V21" s="1"/>
  <c r="T19"/>
  <c r="V19" s="1"/>
  <c r="T27"/>
  <c r="V27" s="1"/>
  <c r="T47"/>
  <c r="V47" s="1"/>
  <c r="T25"/>
  <c r="V25" s="1"/>
  <c r="T20"/>
  <c r="T11"/>
  <c r="T28"/>
  <c r="U28"/>
  <c r="U20"/>
  <c r="V29" l="1"/>
  <c r="V50"/>
  <c r="V49"/>
  <c r="V45"/>
  <c r="V37"/>
  <c r="V35"/>
  <c r="V11"/>
  <c r="V13"/>
  <c r="V23"/>
  <c r="V43"/>
  <c r="V39"/>
  <c r="S33" i="4"/>
  <c r="S19"/>
  <c r="S21"/>
  <c r="S38"/>
  <c r="S26"/>
  <c r="S32"/>
  <c r="S23"/>
  <c r="S31"/>
  <c r="S22"/>
  <c r="S9"/>
  <c r="S30"/>
  <c r="S35"/>
  <c r="S34"/>
  <c r="S12"/>
  <c r="S17"/>
  <c r="S16"/>
  <c r="S11"/>
  <c r="S20"/>
  <c r="S36"/>
  <c r="S18"/>
  <c r="S28"/>
  <c r="S25"/>
  <c r="S14"/>
  <c r="S24"/>
  <c r="S15"/>
  <c r="S13"/>
  <c r="S29"/>
  <c r="S27"/>
  <c r="S10"/>
  <c r="V48" i="1"/>
  <c r="V41"/>
  <c r="V30"/>
  <c r="V12"/>
  <c r="V34"/>
  <c r="V28"/>
  <c r="V20"/>
  <c r="V33"/>
  <c r="V32"/>
  <c r="V40"/>
  <c r="V42"/>
  <c r="V26"/>
  <c r="V31"/>
  <c r="V38"/>
  <c r="W38" s="1"/>
  <c r="V16"/>
  <c r="W49" l="1"/>
  <c r="W36"/>
  <c r="W47"/>
  <c r="W26"/>
  <c r="W33"/>
  <c r="W28"/>
  <c r="W27"/>
  <c r="W31"/>
  <c r="W32"/>
  <c r="W30"/>
  <c r="W29"/>
  <c r="W48"/>
  <c r="W50"/>
  <c r="W42"/>
  <c r="W24"/>
  <c r="W34"/>
  <c r="W37"/>
  <c r="W35"/>
  <c r="W40"/>
  <c r="W39"/>
  <c r="W19"/>
  <c r="W18"/>
  <c r="W11"/>
  <c r="W22"/>
  <c r="W15"/>
  <c r="W23"/>
  <c r="W13"/>
  <c r="W20"/>
  <c r="W12"/>
  <c r="W14"/>
  <c r="W21"/>
  <c r="W16"/>
  <c r="W25"/>
  <c r="W17"/>
  <c r="W41"/>
  <c r="W45"/>
  <c r="W44"/>
  <c r="W46"/>
  <c r="W43"/>
</calcChain>
</file>

<file path=xl/sharedStrings.xml><?xml version="1.0" encoding="utf-8"?>
<sst xmlns="http://schemas.openxmlformats.org/spreadsheetml/2006/main" count="493" uniqueCount="108">
  <si>
    <t>Москва</t>
  </si>
  <si>
    <t>Чебоксары</t>
  </si>
  <si>
    <t>кмс</t>
  </si>
  <si>
    <t>Волгоград</t>
  </si>
  <si>
    <t>#2</t>
  </si>
  <si>
    <t>#3</t>
  </si>
  <si>
    <t>ЭТ</t>
  </si>
  <si>
    <t>t2</t>
  </si>
  <si>
    <t>t</t>
  </si>
  <si>
    <t>по решению шахматных композиций</t>
  </si>
  <si>
    <t>г.Обнинск</t>
  </si>
  <si>
    <t>1 день</t>
  </si>
  <si>
    <t>Σ</t>
  </si>
  <si>
    <t>Время</t>
  </si>
  <si>
    <t>№</t>
  </si>
  <si>
    <t>Фамилия, Имя</t>
  </si>
  <si>
    <t>Регион</t>
  </si>
  <si>
    <t>звание разряд</t>
  </si>
  <si>
    <t>Место</t>
  </si>
  <si>
    <t>2 день</t>
  </si>
  <si>
    <t>#N</t>
  </si>
  <si>
    <t>Итого</t>
  </si>
  <si>
    <t>Главный судья</t>
  </si>
  <si>
    <t>Судья</t>
  </si>
  <si>
    <t>ССВК, В.Калашников (Калужская обл.)</t>
  </si>
  <si>
    <t>ФИО</t>
  </si>
  <si>
    <t>Рег</t>
  </si>
  <si>
    <t>зв</t>
  </si>
  <si>
    <t>место</t>
  </si>
  <si>
    <t>II личное первенство России 2014 года</t>
  </si>
  <si>
    <t>Дата рождения</t>
  </si>
  <si>
    <t>Косова Екатерина</t>
  </si>
  <si>
    <t>Пол</t>
  </si>
  <si>
    <t>Тула</t>
  </si>
  <si>
    <t>Аникина Елена</t>
  </si>
  <si>
    <t>ж</t>
  </si>
  <si>
    <t>Скороботова Марина</t>
  </si>
  <si>
    <t>Рабивон Арина</t>
  </si>
  <si>
    <t>Федорова Елизавета</t>
  </si>
  <si>
    <t>Горбачева Анастасия</t>
  </si>
  <si>
    <t>Тульская обл.</t>
  </si>
  <si>
    <t>Дьякова Екатерина</t>
  </si>
  <si>
    <t>Моисеев Данила</t>
  </si>
  <si>
    <t>м</t>
  </si>
  <si>
    <t>Фалеев Максим</t>
  </si>
  <si>
    <t>Мурманск</t>
  </si>
  <si>
    <t>Прокопьев Даниил</t>
  </si>
  <si>
    <t>Петров Егор</t>
  </si>
  <si>
    <t>Новиков Константин</t>
  </si>
  <si>
    <t>Шкуркин Андрей</t>
  </si>
  <si>
    <t>Найденов Илья</t>
  </si>
  <si>
    <t>Марценюк Дмитрий</t>
  </si>
  <si>
    <t>Билан Данила</t>
  </si>
  <si>
    <t>Обнинск</t>
  </si>
  <si>
    <t>Филин Сергей</t>
  </si>
  <si>
    <t>Эсенжарова Эльвина</t>
  </si>
  <si>
    <t>Косарев Алексей</t>
  </si>
  <si>
    <t>Тян Владимир</t>
  </si>
  <si>
    <t>Павлов Данила</t>
  </si>
  <si>
    <t>Семенов Егор</t>
  </si>
  <si>
    <t>Малыхин Ярослав</t>
  </si>
  <si>
    <t>Горбунов Дмитрий</t>
  </si>
  <si>
    <t>Коженков Евгений</t>
  </si>
  <si>
    <t>Силич Егор</t>
  </si>
  <si>
    <t>Витебск</t>
  </si>
  <si>
    <t>Усачева Глафира</t>
  </si>
  <si>
    <t>Серпухов</t>
  </si>
  <si>
    <t>Дикарев Олег</t>
  </si>
  <si>
    <t>Чистыкова Дарья</t>
  </si>
  <si>
    <t>Фрязино</t>
  </si>
  <si>
    <t>Маслова Лада</t>
  </si>
  <si>
    <t>Архангельск</t>
  </si>
  <si>
    <t>Васильев Дьулусхан</t>
  </si>
  <si>
    <t>Якутск</t>
  </si>
  <si>
    <t>Васильев Василий</t>
  </si>
  <si>
    <t>Терешечкина Таисия</t>
  </si>
  <si>
    <t>Павлова Ксения</t>
  </si>
  <si>
    <t>Дмитров</t>
  </si>
  <si>
    <t>Категория</t>
  </si>
  <si>
    <t>до 15</t>
  </si>
  <si>
    <t>до 17</t>
  </si>
  <si>
    <t>до 19</t>
  </si>
  <si>
    <t>категория</t>
  </si>
  <si>
    <t>дата</t>
  </si>
  <si>
    <t>ССВК, А.Ажусин (г.Тверь)</t>
  </si>
  <si>
    <t>ССВК, Бирюков (Тула)</t>
  </si>
  <si>
    <t>Опен-турнир</t>
  </si>
  <si>
    <t>15 июля 2014 года</t>
  </si>
  <si>
    <t>Чистякова Дарья</t>
  </si>
  <si>
    <t>Журавлев Степан</t>
  </si>
  <si>
    <t>Карасени Иван</t>
  </si>
  <si>
    <t>Подольск</t>
  </si>
  <si>
    <t>Карасени Екатерина</t>
  </si>
  <si>
    <t>Леонов Кирилл</t>
  </si>
  <si>
    <t>Смоленск</t>
  </si>
  <si>
    <t>Садовский Артем</t>
  </si>
  <si>
    <t>МС</t>
  </si>
  <si>
    <t>Чечурин Андрей</t>
  </si>
  <si>
    <t>Коновалов Артем</t>
  </si>
  <si>
    <t>Радивон Арина</t>
  </si>
  <si>
    <t>Скоробогатова Марина</t>
  </si>
  <si>
    <t>Дьяконова Екатерина</t>
  </si>
  <si>
    <t>по решению шахматных композиций среди юношей и девушек</t>
  </si>
  <si>
    <t>15-18 июля 2014 года</t>
  </si>
  <si>
    <t>Итоговая таблица</t>
  </si>
  <si>
    <t>II личного первенства России 2014 года</t>
  </si>
  <si>
    <t>Судьи</t>
  </si>
  <si>
    <t>ССВК, И.Бирюков (г.Тула)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</si>
</sst>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4"/>
      <color theme="1"/>
      <name val="Monotype Corsiva"/>
      <family val="4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14" fontId="1" fillId="0" borderId="18" xfId="0" applyNumberFormat="1" applyFont="1" applyBorder="1" applyAlignment="1">
      <alignment vertical="center"/>
    </xf>
    <xf numFmtId="14" fontId="1" fillId="0" borderId="18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14" fontId="1" fillId="0" borderId="5" xfId="0" applyNumberFormat="1" applyFont="1" applyBorder="1" applyAlignment="1">
      <alignment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0" fillId="0" borderId="4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42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14" fontId="1" fillId="0" borderId="3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abSelected="1" workbookViewId="0">
      <selection activeCell="A2" sqref="A2:W2"/>
    </sheetView>
  </sheetViews>
  <sheetFormatPr defaultRowHeight="15.75" outlineLevelCol="1"/>
  <cols>
    <col min="1" max="1" width="4.85546875" style="1" customWidth="1"/>
    <col min="2" max="2" width="23.5703125" style="2" bestFit="1" customWidth="1"/>
    <col min="3" max="3" width="4.7109375" style="45" bestFit="1" customWidth="1"/>
    <col min="4" max="4" width="11.7109375" style="2" customWidth="1"/>
    <col min="5" max="5" width="10.7109375" style="45" bestFit="1" customWidth="1"/>
    <col min="6" max="6" width="14.5703125" style="45" bestFit="1" customWidth="1"/>
    <col min="7" max="7" width="8.28515625" style="1" customWidth="1"/>
    <col min="8" max="8" width="4.140625" style="1" customWidth="1" outlineLevel="1"/>
    <col min="9" max="9" width="3.28515625" style="1" customWidth="1" outlineLevel="1"/>
    <col min="10" max="10" width="4.7109375" style="1" customWidth="1" outlineLevel="1"/>
    <col min="11" max="11" width="4.42578125" style="1" customWidth="1" outlineLevel="1"/>
    <col min="12" max="12" width="6.140625" style="1" customWidth="1"/>
    <col min="13" max="13" width="7.28515625" style="1" customWidth="1"/>
    <col min="14" max="14" width="5.5703125" style="1" bestFit="1" customWidth="1" outlineLevel="1"/>
    <col min="15" max="15" width="3.7109375" style="1" customWidth="1" outlineLevel="1"/>
    <col min="16" max="16" width="5.5703125" style="1" customWidth="1" outlineLevel="1"/>
    <col min="17" max="17" width="3.7109375" style="1" customWidth="1" outlineLevel="1"/>
    <col min="18" max="18" width="6.7109375" style="1" customWidth="1" outlineLevel="1"/>
    <col min="19" max="19" width="7.5703125" style="1" customWidth="1" outlineLevel="1"/>
    <col min="20" max="20" width="7.42578125" style="2" customWidth="1"/>
    <col min="21" max="21" width="9.140625" style="2" customWidth="1"/>
    <col min="22" max="22" width="9.140625" style="2" hidden="1" customWidth="1"/>
    <col min="23" max="23" width="9" style="18" customWidth="1"/>
    <col min="24" max="16384" width="9.140625" style="2"/>
  </cols>
  <sheetData>
    <row r="1" spans="1:23" ht="18.75">
      <c r="A1" s="173" t="s">
        <v>104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s="14" customFormat="1" ht="18.75">
      <c r="A2" s="173" t="s">
        <v>105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s="14" customFormat="1" ht="18.75">
      <c r="A3" s="173" t="s">
        <v>102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s="14" customFormat="1" ht="10.5" customHeight="1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</row>
    <row r="5" spans="1:23" ht="12.75" customHeight="1">
      <c r="A5" s="13" t="s">
        <v>103</v>
      </c>
      <c r="B5" s="1"/>
      <c r="D5" s="45"/>
      <c r="W5" s="22" t="s">
        <v>10</v>
      </c>
    </row>
    <row r="6" spans="1:23" ht="7.5" customHeight="1" thickBot="1">
      <c r="A6" s="177"/>
      <c r="B6" s="177"/>
      <c r="C6" s="177"/>
      <c r="D6" s="177"/>
      <c r="E6" s="177"/>
      <c r="F6" s="177"/>
      <c r="G6" s="177"/>
      <c r="H6" s="177"/>
      <c r="N6" s="16"/>
    </row>
    <row r="7" spans="1:23" ht="18.75" customHeight="1" thickBot="1">
      <c r="A7" s="183" t="s">
        <v>14</v>
      </c>
      <c r="B7" s="185" t="s">
        <v>15</v>
      </c>
      <c r="C7" s="191" t="s">
        <v>32</v>
      </c>
      <c r="D7" s="189" t="s">
        <v>30</v>
      </c>
      <c r="E7" s="193" t="s">
        <v>78</v>
      </c>
      <c r="F7" s="185" t="s">
        <v>16</v>
      </c>
      <c r="G7" s="187" t="s">
        <v>17</v>
      </c>
      <c r="H7" s="180" t="s">
        <v>11</v>
      </c>
      <c r="I7" s="181"/>
      <c r="J7" s="181"/>
      <c r="K7" s="181"/>
      <c r="L7" s="181"/>
      <c r="M7" s="182"/>
      <c r="N7" s="174" t="s">
        <v>19</v>
      </c>
      <c r="O7" s="175"/>
      <c r="P7" s="175"/>
      <c r="Q7" s="175"/>
      <c r="R7" s="175"/>
      <c r="S7" s="176"/>
      <c r="T7" s="175" t="s">
        <v>21</v>
      </c>
      <c r="U7" s="176"/>
      <c r="W7" s="178" t="s">
        <v>18</v>
      </c>
    </row>
    <row r="8" spans="1:23" ht="21" customHeight="1" thickBot="1">
      <c r="A8" s="184"/>
      <c r="B8" s="186"/>
      <c r="C8" s="192"/>
      <c r="D8" s="190"/>
      <c r="E8" s="194"/>
      <c r="F8" s="186"/>
      <c r="G8" s="188"/>
      <c r="H8" s="101" t="s">
        <v>4</v>
      </c>
      <c r="I8" s="31" t="s">
        <v>7</v>
      </c>
      <c r="J8" s="101" t="s">
        <v>6</v>
      </c>
      <c r="K8" s="140" t="s">
        <v>8</v>
      </c>
      <c r="L8" s="32" t="s">
        <v>12</v>
      </c>
      <c r="M8" s="33" t="s">
        <v>13</v>
      </c>
      <c r="N8" s="99" t="s">
        <v>5</v>
      </c>
      <c r="O8" s="15" t="s">
        <v>8</v>
      </c>
      <c r="P8" s="99" t="s">
        <v>20</v>
      </c>
      <c r="Q8" s="15" t="s">
        <v>8</v>
      </c>
      <c r="R8" s="124" t="s">
        <v>12</v>
      </c>
      <c r="S8" s="12" t="s">
        <v>13</v>
      </c>
      <c r="T8" s="124" t="s">
        <v>12</v>
      </c>
      <c r="U8" s="12" t="s">
        <v>13</v>
      </c>
      <c r="W8" s="179"/>
    </row>
    <row r="9" spans="1:23" ht="21" hidden="1" customHeight="1" thickBot="1">
      <c r="A9" s="26"/>
      <c r="B9" s="27"/>
      <c r="C9" s="27"/>
      <c r="D9" s="27"/>
      <c r="E9" s="27"/>
      <c r="F9" s="27"/>
      <c r="G9" s="69"/>
      <c r="H9" s="34"/>
      <c r="I9" s="35"/>
      <c r="J9" s="34"/>
      <c r="K9" s="141"/>
      <c r="L9" s="36"/>
      <c r="M9" s="37"/>
      <c r="N9" s="26"/>
      <c r="O9" s="28"/>
      <c r="P9" s="26"/>
      <c r="Q9" s="28"/>
      <c r="R9" s="125"/>
      <c r="S9" s="29"/>
      <c r="T9" s="125"/>
      <c r="U9" s="29"/>
      <c r="W9" s="30"/>
    </row>
    <row r="10" spans="1:23" ht="21" hidden="1" customHeight="1">
      <c r="A10" s="102" t="s">
        <v>14</v>
      </c>
      <c r="B10" s="105" t="s">
        <v>25</v>
      </c>
      <c r="C10" s="105"/>
      <c r="D10" s="105" t="s">
        <v>83</v>
      </c>
      <c r="E10" s="105" t="s">
        <v>82</v>
      </c>
      <c r="F10" s="105" t="s">
        <v>26</v>
      </c>
      <c r="G10" s="108" t="s">
        <v>27</v>
      </c>
      <c r="H10" s="109">
        <v>1</v>
      </c>
      <c r="I10" s="110">
        <v>2</v>
      </c>
      <c r="J10" s="109">
        <v>5</v>
      </c>
      <c r="K10" s="142">
        <v>6</v>
      </c>
      <c r="L10" s="111">
        <v>7</v>
      </c>
      <c r="M10" s="112">
        <v>8</v>
      </c>
      <c r="N10" s="102">
        <v>9</v>
      </c>
      <c r="O10" s="113">
        <v>10</v>
      </c>
      <c r="P10" s="102">
        <v>11</v>
      </c>
      <c r="Q10" s="113">
        <v>12</v>
      </c>
      <c r="R10" s="126">
        <v>15</v>
      </c>
      <c r="S10" s="114">
        <v>16</v>
      </c>
      <c r="T10" s="126">
        <v>17</v>
      </c>
      <c r="U10" s="114">
        <v>18</v>
      </c>
      <c r="V10" s="64"/>
      <c r="W10" s="100" t="s">
        <v>28</v>
      </c>
    </row>
    <row r="11" spans="1:23" ht="21" customHeight="1">
      <c r="A11" s="106">
        <f>ROW()-10</f>
        <v>1</v>
      </c>
      <c r="B11" s="56" t="s">
        <v>58</v>
      </c>
      <c r="C11" s="103" t="s">
        <v>43</v>
      </c>
      <c r="D11" s="58">
        <v>37521</v>
      </c>
      <c r="E11" s="58" t="s">
        <v>79</v>
      </c>
      <c r="F11" s="103" t="s">
        <v>3</v>
      </c>
      <c r="G11" s="62" t="s">
        <v>2</v>
      </c>
      <c r="H11" s="60">
        <v>15</v>
      </c>
      <c r="I11" s="120">
        <v>15</v>
      </c>
      <c r="J11" s="75">
        <v>15</v>
      </c>
      <c r="K11" s="143">
        <v>42</v>
      </c>
      <c r="L11" s="60">
        <f>H11+J11</f>
        <v>30</v>
      </c>
      <c r="M11" s="61">
        <f>I11+K11</f>
        <v>57</v>
      </c>
      <c r="N11" s="106">
        <v>14</v>
      </c>
      <c r="O11" s="121">
        <v>39</v>
      </c>
      <c r="P11" s="103">
        <v>14.5</v>
      </c>
      <c r="Q11" s="146">
        <v>61</v>
      </c>
      <c r="R11" s="137">
        <f>N11+P11</f>
        <v>28.5</v>
      </c>
      <c r="S11" s="107">
        <f>O11+Q11</f>
        <v>100</v>
      </c>
      <c r="T11" s="127">
        <f>R11+L11</f>
        <v>58.5</v>
      </c>
      <c r="U11" s="103">
        <f>S11+M11</f>
        <v>157</v>
      </c>
      <c r="V11" s="131">
        <f>T11*1000+240-U11</f>
        <v>58583</v>
      </c>
      <c r="W11" s="23">
        <f>RANK(V11,$V$11:$V$25)</f>
        <v>1</v>
      </c>
    </row>
    <row r="12" spans="1:23" ht="21" customHeight="1">
      <c r="A12" s="4">
        <f>ROW()-10</f>
        <v>2</v>
      </c>
      <c r="B12" s="3" t="s">
        <v>52</v>
      </c>
      <c r="C12" s="52" t="s">
        <v>43</v>
      </c>
      <c r="D12" s="54">
        <v>37252</v>
      </c>
      <c r="E12" s="54" t="s">
        <v>79</v>
      </c>
      <c r="F12" s="52" t="s">
        <v>53</v>
      </c>
      <c r="G12" s="20" t="s">
        <v>2</v>
      </c>
      <c r="H12" s="40">
        <v>15</v>
      </c>
      <c r="I12" s="115">
        <v>15</v>
      </c>
      <c r="J12" s="70">
        <v>15</v>
      </c>
      <c r="K12" s="144">
        <v>63</v>
      </c>
      <c r="L12" s="40">
        <f>H12+J12</f>
        <v>30</v>
      </c>
      <c r="M12" s="41">
        <f>I12+K12</f>
        <v>78</v>
      </c>
      <c r="N12" s="4">
        <v>13</v>
      </c>
      <c r="O12" s="116">
        <v>46</v>
      </c>
      <c r="P12" s="52">
        <v>9.5</v>
      </c>
      <c r="Q12" s="147">
        <v>70</v>
      </c>
      <c r="R12" s="138">
        <f>N12+P12</f>
        <v>22.5</v>
      </c>
      <c r="S12" s="5">
        <f>O12+Q12</f>
        <v>116</v>
      </c>
      <c r="T12" s="128">
        <f>R12+L12</f>
        <v>52.5</v>
      </c>
      <c r="U12" s="52">
        <f>S12+M12</f>
        <v>194</v>
      </c>
      <c r="V12" s="132">
        <f>T12*1000+240-U12</f>
        <v>52546</v>
      </c>
      <c r="W12" s="135">
        <f>RANK(V12,$V$11:$V$25)</f>
        <v>2</v>
      </c>
    </row>
    <row r="13" spans="1:23" ht="21" customHeight="1">
      <c r="A13" s="4">
        <f>ROW()-10</f>
        <v>3</v>
      </c>
      <c r="B13" s="3" t="s">
        <v>42</v>
      </c>
      <c r="C13" s="52" t="s">
        <v>43</v>
      </c>
      <c r="D13" s="54">
        <v>37412</v>
      </c>
      <c r="E13" s="54" t="s">
        <v>79</v>
      </c>
      <c r="F13" s="52" t="s">
        <v>33</v>
      </c>
      <c r="G13" s="20" t="s">
        <v>2</v>
      </c>
      <c r="H13" s="40">
        <v>15</v>
      </c>
      <c r="I13" s="115">
        <v>11</v>
      </c>
      <c r="J13" s="70">
        <v>15</v>
      </c>
      <c r="K13" s="144">
        <v>58</v>
      </c>
      <c r="L13" s="40">
        <f>H13+J13</f>
        <v>30</v>
      </c>
      <c r="M13" s="41">
        <f>I13+K13</f>
        <v>69</v>
      </c>
      <c r="N13" s="4">
        <v>14</v>
      </c>
      <c r="O13" s="116">
        <v>32</v>
      </c>
      <c r="P13" s="52">
        <v>5</v>
      </c>
      <c r="Q13" s="147">
        <v>70</v>
      </c>
      <c r="R13" s="138">
        <f>N13+P13</f>
        <v>19</v>
      </c>
      <c r="S13" s="5">
        <f>O13+Q13</f>
        <v>102</v>
      </c>
      <c r="T13" s="128">
        <f>R13+L13</f>
        <v>49</v>
      </c>
      <c r="U13" s="52">
        <f>S13+M13</f>
        <v>171</v>
      </c>
      <c r="V13" s="132">
        <f>T13*1000+240-U13</f>
        <v>49069</v>
      </c>
      <c r="W13" s="135">
        <f>RANK(V13,$V$11:$V$25)</f>
        <v>3</v>
      </c>
    </row>
    <row r="14" spans="1:23" ht="21" customHeight="1">
      <c r="A14" s="4">
        <f>ROW()-10</f>
        <v>4</v>
      </c>
      <c r="B14" s="3" t="s">
        <v>46</v>
      </c>
      <c r="C14" s="52" t="s">
        <v>43</v>
      </c>
      <c r="D14" s="54">
        <v>36529</v>
      </c>
      <c r="E14" s="54" t="s">
        <v>79</v>
      </c>
      <c r="F14" s="52" t="s">
        <v>1</v>
      </c>
      <c r="G14" s="20">
        <v>1</v>
      </c>
      <c r="H14" s="40">
        <v>15</v>
      </c>
      <c r="I14" s="115">
        <v>16</v>
      </c>
      <c r="J14" s="70">
        <v>12</v>
      </c>
      <c r="K14" s="144">
        <v>65</v>
      </c>
      <c r="L14" s="40">
        <f>H14+J14</f>
        <v>27</v>
      </c>
      <c r="M14" s="41">
        <f>I14+K14</f>
        <v>81</v>
      </c>
      <c r="N14" s="4">
        <v>12</v>
      </c>
      <c r="O14" s="116">
        <v>50</v>
      </c>
      <c r="P14" s="52">
        <v>4.5</v>
      </c>
      <c r="Q14" s="147">
        <v>70</v>
      </c>
      <c r="R14" s="138">
        <f>N14+P14</f>
        <v>16.5</v>
      </c>
      <c r="S14" s="5">
        <f>O14+Q14</f>
        <v>120</v>
      </c>
      <c r="T14" s="128">
        <f>R14+L14</f>
        <v>43.5</v>
      </c>
      <c r="U14" s="52">
        <f>S14+M14</f>
        <v>201</v>
      </c>
      <c r="V14" s="132">
        <f>T14*1000+240-U14</f>
        <v>43539</v>
      </c>
      <c r="W14" s="135">
        <f>RANK(V14,$V$11:$V$25)</f>
        <v>4</v>
      </c>
    </row>
    <row r="15" spans="1:23" ht="21" customHeight="1">
      <c r="A15" s="4">
        <f>ROW()-10</f>
        <v>5</v>
      </c>
      <c r="B15" s="3" t="s">
        <v>49</v>
      </c>
      <c r="C15" s="52" t="s">
        <v>43</v>
      </c>
      <c r="D15" s="54">
        <v>36707</v>
      </c>
      <c r="E15" s="54" t="s">
        <v>79</v>
      </c>
      <c r="F15" s="52" t="s">
        <v>33</v>
      </c>
      <c r="G15" s="20" t="s">
        <v>2</v>
      </c>
      <c r="H15" s="40">
        <v>15</v>
      </c>
      <c r="I15" s="115">
        <v>28</v>
      </c>
      <c r="J15" s="70">
        <v>0</v>
      </c>
      <c r="K15" s="144">
        <v>90</v>
      </c>
      <c r="L15" s="40">
        <f>H15+J15</f>
        <v>15</v>
      </c>
      <c r="M15" s="41">
        <f>I15+K15</f>
        <v>118</v>
      </c>
      <c r="N15" s="4">
        <v>10</v>
      </c>
      <c r="O15" s="116">
        <v>50</v>
      </c>
      <c r="P15" s="52">
        <v>0</v>
      </c>
      <c r="Q15" s="147">
        <v>70</v>
      </c>
      <c r="R15" s="138">
        <f>N15+P15</f>
        <v>10</v>
      </c>
      <c r="S15" s="5">
        <f>O15+Q15</f>
        <v>120</v>
      </c>
      <c r="T15" s="128">
        <f>R15+L15</f>
        <v>25</v>
      </c>
      <c r="U15" s="52">
        <f>S15+M15</f>
        <v>238</v>
      </c>
      <c r="V15" s="132">
        <f>T15*1000+240-U15</f>
        <v>25002</v>
      </c>
      <c r="W15" s="135">
        <f>RANK(V15,$V$11:$V$25)</f>
        <v>5</v>
      </c>
    </row>
    <row r="16" spans="1:23" ht="21" customHeight="1">
      <c r="A16" s="4">
        <f>ROW()-10</f>
        <v>6</v>
      </c>
      <c r="B16" s="3" t="s">
        <v>61</v>
      </c>
      <c r="C16" s="52" t="s">
        <v>43</v>
      </c>
      <c r="D16" s="54">
        <v>38087</v>
      </c>
      <c r="E16" s="54" t="s">
        <v>79</v>
      </c>
      <c r="F16" s="52" t="s">
        <v>53</v>
      </c>
      <c r="G16" s="20">
        <v>1</v>
      </c>
      <c r="H16" s="40">
        <v>5</v>
      </c>
      <c r="I16" s="115">
        <v>23</v>
      </c>
      <c r="J16" s="70">
        <v>6</v>
      </c>
      <c r="K16" s="144">
        <v>90</v>
      </c>
      <c r="L16" s="40">
        <f>H16+J16</f>
        <v>11</v>
      </c>
      <c r="M16" s="41">
        <f>I16+K16</f>
        <v>113</v>
      </c>
      <c r="N16" s="4">
        <v>5</v>
      </c>
      <c r="O16" s="116">
        <v>50</v>
      </c>
      <c r="P16" s="52">
        <v>7</v>
      </c>
      <c r="Q16" s="147">
        <v>67</v>
      </c>
      <c r="R16" s="138">
        <f>N16+P16</f>
        <v>12</v>
      </c>
      <c r="S16" s="5">
        <f>O16+Q16</f>
        <v>117</v>
      </c>
      <c r="T16" s="128">
        <f>R16+L16</f>
        <v>23</v>
      </c>
      <c r="U16" s="52">
        <f>S16+M16</f>
        <v>230</v>
      </c>
      <c r="V16" s="132">
        <f>T16*1000+240-U16</f>
        <v>23010</v>
      </c>
      <c r="W16" s="135">
        <f>RANK(V16,$V$11:$V$25)</f>
        <v>6</v>
      </c>
    </row>
    <row r="17" spans="1:23" ht="21" customHeight="1">
      <c r="A17" s="4">
        <f>ROW()-10</f>
        <v>7</v>
      </c>
      <c r="B17" s="3" t="s">
        <v>47</v>
      </c>
      <c r="C17" s="52" t="s">
        <v>43</v>
      </c>
      <c r="D17" s="54">
        <v>37433</v>
      </c>
      <c r="E17" s="54" t="s">
        <v>79</v>
      </c>
      <c r="F17" s="52" t="s">
        <v>1</v>
      </c>
      <c r="G17" s="20">
        <v>3</v>
      </c>
      <c r="H17" s="40">
        <v>5</v>
      </c>
      <c r="I17" s="115">
        <v>30</v>
      </c>
      <c r="J17" s="70">
        <v>1</v>
      </c>
      <c r="K17" s="144">
        <v>90</v>
      </c>
      <c r="L17" s="40">
        <f>H17+J17</f>
        <v>6</v>
      </c>
      <c r="M17" s="41">
        <f>I17+K17</f>
        <v>120</v>
      </c>
      <c r="N17" s="4">
        <v>8</v>
      </c>
      <c r="O17" s="116">
        <v>50</v>
      </c>
      <c r="P17" s="52">
        <v>5.5</v>
      </c>
      <c r="Q17" s="147">
        <v>70</v>
      </c>
      <c r="R17" s="138">
        <f>N17+P17</f>
        <v>13.5</v>
      </c>
      <c r="S17" s="5">
        <f>O17+Q17</f>
        <v>120</v>
      </c>
      <c r="T17" s="128">
        <f>R17+L17</f>
        <v>19.5</v>
      </c>
      <c r="U17" s="52">
        <f>S17+M17</f>
        <v>240</v>
      </c>
      <c r="V17" s="132">
        <f>T17*1000+240-U17</f>
        <v>19500</v>
      </c>
      <c r="W17" s="135">
        <f>RANK(V17,$V$11:$V$25)</f>
        <v>7</v>
      </c>
    </row>
    <row r="18" spans="1:23" ht="21" customHeight="1">
      <c r="A18" s="4">
        <f>ROW()-10</f>
        <v>8</v>
      </c>
      <c r="B18" s="3" t="s">
        <v>44</v>
      </c>
      <c r="C18" s="52" t="s">
        <v>43</v>
      </c>
      <c r="D18" s="54">
        <v>37270</v>
      </c>
      <c r="E18" s="54" t="s">
        <v>79</v>
      </c>
      <c r="F18" s="52" t="s">
        <v>45</v>
      </c>
      <c r="G18" s="20">
        <v>1</v>
      </c>
      <c r="H18" s="40">
        <v>10</v>
      </c>
      <c r="I18" s="115">
        <v>30</v>
      </c>
      <c r="J18" s="70">
        <v>2</v>
      </c>
      <c r="K18" s="144">
        <v>80</v>
      </c>
      <c r="L18" s="40">
        <f>H18+J18</f>
        <v>12</v>
      </c>
      <c r="M18" s="41">
        <f>I18+K18</f>
        <v>110</v>
      </c>
      <c r="N18" s="4">
        <v>3</v>
      </c>
      <c r="O18" s="116">
        <v>50</v>
      </c>
      <c r="P18" s="52">
        <v>1</v>
      </c>
      <c r="Q18" s="147">
        <v>70</v>
      </c>
      <c r="R18" s="138">
        <f>N18+P18</f>
        <v>4</v>
      </c>
      <c r="S18" s="5">
        <f>O18+Q18</f>
        <v>120</v>
      </c>
      <c r="T18" s="128">
        <f>R18+L18</f>
        <v>16</v>
      </c>
      <c r="U18" s="52">
        <f>S18+M18</f>
        <v>230</v>
      </c>
      <c r="V18" s="132">
        <f>T18*1000+240-U18</f>
        <v>16010</v>
      </c>
      <c r="W18" s="135">
        <f>RANK(V18,$V$11:$V$25)</f>
        <v>8</v>
      </c>
    </row>
    <row r="19" spans="1:23" ht="21" customHeight="1">
      <c r="A19" s="4">
        <f>ROW()-10</f>
        <v>9</v>
      </c>
      <c r="B19" s="3" t="s">
        <v>89</v>
      </c>
      <c r="C19" s="52" t="s">
        <v>43</v>
      </c>
      <c r="D19" s="54">
        <v>37068</v>
      </c>
      <c r="E19" s="54" t="s">
        <v>79</v>
      </c>
      <c r="F19" s="52" t="s">
        <v>66</v>
      </c>
      <c r="G19" s="20">
        <v>1</v>
      </c>
      <c r="H19" s="40">
        <v>5</v>
      </c>
      <c r="I19" s="115">
        <v>30</v>
      </c>
      <c r="J19" s="70">
        <v>9</v>
      </c>
      <c r="K19" s="144">
        <v>43</v>
      </c>
      <c r="L19" s="40">
        <f>H19+J19</f>
        <v>14</v>
      </c>
      <c r="M19" s="41">
        <f>I19+K19</f>
        <v>73</v>
      </c>
      <c r="N19" s="4">
        <v>0</v>
      </c>
      <c r="O19" s="116">
        <v>50</v>
      </c>
      <c r="P19" s="52">
        <v>1</v>
      </c>
      <c r="Q19" s="147">
        <v>70</v>
      </c>
      <c r="R19" s="138">
        <f>N19+P19</f>
        <v>1</v>
      </c>
      <c r="S19" s="5">
        <f>O19+Q19</f>
        <v>120</v>
      </c>
      <c r="T19" s="128">
        <f>R19+L19</f>
        <v>15</v>
      </c>
      <c r="U19" s="52">
        <f>S19+M19</f>
        <v>193</v>
      </c>
      <c r="V19" s="132">
        <f>T19*1000+240-U19</f>
        <v>15047</v>
      </c>
      <c r="W19" s="135">
        <f>RANK(V19,$V$11:$V$25)</f>
        <v>9</v>
      </c>
    </row>
    <row r="20" spans="1:23" ht="21" customHeight="1">
      <c r="A20" s="4">
        <f>ROW()-10</f>
        <v>10</v>
      </c>
      <c r="B20" s="3" t="s">
        <v>72</v>
      </c>
      <c r="C20" s="52" t="s">
        <v>43</v>
      </c>
      <c r="D20" s="54">
        <v>36700</v>
      </c>
      <c r="E20" s="54" t="s">
        <v>79</v>
      </c>
      <c r="F20" s="52" t="s">
        <v>73</v>
      </c>
      <c r="G20" s="20">
        <v>1</v>
      </c>
      <c r="H20" s="40">
        <v>5</v>
      </c>
      <c r="I20" s="115">
        <v>30</v>
      </c>
      <c r="J20" s="70">
        <v>7</v>
      </c>
      <c r="K20" s="144">
        <v>66</v>
      </c>
      <c r="L20" s="40">
        <f>H20+J20</f>
        <v>12</v>
      </c>
      <c r="M20" s="41">
        <f>I20+K20</f>
        <v>96</v>
      </c>
      <c r="N20" s="4">
        <v>2</v>
      </c>
      <c r="O20" s="116">
        <v>50</v>
      </c>
      <c r="P20" s="52">
        <v>1</v>
      </c>
      <c r="Q20" s="147">
        <v>70</v>
      </c>
      <c r="R20" s="138">
        <f>N20+P20</f>
        <v>3</v>
      </c>
      <c r="S20" s="5">
        <f>O20+Q20</f>
        <v>120</v>
      </c>
      <c r="T20" s="128">
        <f>R20+L20</f>
        <v>15</v>
      </c>
      <c r="U20" s="52">
        <f>S20+M20</f>
        <v>216</v>
      </c>
      <c r="V20" s="132">
        <f>T20*1000+240-U20</f>
        <v>15024</v>
      </c>
      <c r="W20" s="135">
        <f>RANK(V20,$V$11:$V$25)</f>
        <v>10</v>
      </c>
    </row>
    <row r="21" spans="1:23" ht="21" customHeight="1">
      <c r="A21" s="4">
        <f>ROW()-10</f>
        <v>11</v>
      </c>
      <c r="B21" s="3" t="s">
        <v>93</v>
      </c>
      <c r="C21" s="52" t="s">
        <v>43</v>
      </c>
      <c r="D21" s="54">
        <v>37314</v>
      </c>
      <c r="E21" s="52" t="s">
        <v>79</v>
      </c>
      <c r="F21" s="52" t="s">
        <v>94</v>
      </c>
      <c r="G21" s="20">
        <v>1</v>
      </c>
      <c r="H21" s="40">
        <v>5</v>
      </c>
      <c r="I21" s="115">
        <v>30</v>
      </c>
      <c r="J21" s="70">
        <v>0</v>
      </c>
      <c r="K21" s="144">
        <v>65</v>
      </c>
      <c r="L21" s="40">
        <f>H21+J21</f>
        <v>5</v>
      </c>
      <c r="M21" s="41">
        <f>I21+K21</f>
        <v>95</v>
      </c>
      <c r="N21" s="4">
        <v>0</v>
      </c>
      <c r="O21" s="116">
        <v>50</v>
      </c>
      <c r="P21" s="52">
        <v>8</v>
      </c>
      <c r="Q21" s="147">
        <v>60</v>
      </c>
      <c r="R21" s="138">
        <f>N21+P21</f>
        <v>8</v>
      </c>
      <c r="S21" s="5">
        <f>O21+Q21</f>
        <v>110</v>
      </c>
      <c r="T21" s="128">
        <f>R21+L21</f>
        <v>13</v>
      </c>
      <c r="U21" s="52">
        <f>S21+M21</f>
        <v>205</v>
      </c>
      <c r="V21" s="132">
        <f>T21*1000+240-U21</f>
        <v>13035</v>
      </c>
      <c r="W21" s="135">
        <f>RANK(V21,$V$11:$V$25)</f>
        <v>11</v>
      </c>
    </row>
    <row r="22" spans="1:23" ht="21" customHeight="1">
      <c r="A22" s="4">
        <f>ROW()-10</f>
        <v>12</v>
      </c>
      <c r="B22" s="3" t="s">
        <v>90</v>
      </c>
      <c r="C22" s="52" t="s">
        <v>43</v>
      </c>
      <c r="D22" s="54">
        <v>36770</v>
      </c>
      <c r="E22" s="52" t="s">
        <v>79</v>
      </c>
      <c r="F22" s="52" t="s">
        <v>91</v>
      </c>
      <c r="G22" s="20">
        <v>1</v>
      </c>
      <c r="H22" s="40">
        <v>5</v>
      </c>
      <c r="I22" s="115">
        <v>30</v>
      </c>
      <c r="J22" s="70">
        <v>5</v>
      </c>
      <c r="K22" s="144">
        <v>53</v>
      </c>
      <c r="L22" s="40">
        <f>H22+J22</f>
        <v>10</v>
      </c>
      <c r="M22" s="41">
        <f>I22+K22</f>
        <v>83</v>
      </c>
      <c r="N22" s="4">
        <v>0</v>
      </c>
      <c r="O22" s="116">
        <v>50</v>
      </c>
      <c r="P22" s="52">
        <v>0</v>
      </c>
      <c r="Q22" s="147">
        <v>70</v>
      </c>
      <c r="R22" s="138">
        <f>N22+P22</f>
        <v>0</v>
      </c>
      <c r="S22" s="5">
        <f>O22+Q22</f>
        <v>120</v>
      </c>
      <c r="T22" s="128">
        <f>R22+L22</f>
        <v>10</v>
      </c>
      <c r="U22" s="52">
        <f>S22+M22</f>
        <v>203</v>
      </c>
      <c r="V22" s="132">
        <f>T22*1000+240-U22</f>
        <v>10037</v>
      </c>
      <c r="W22" s="135">
        <f>RANK(V22,$V$11:$V$25)</f>
        <v>12</v>
      </c>
    </row>
    <row r="23" spans="1:23" ht="21" customHeight="1">
      <c r="A23" s="4">
        <f>ROW()-10</f>
        <v>13</v>
      </c>
      <c r="B23" s="3" t="s">
        <v>57</v>
      </c>
      <c r="C23" s="52" t="s">
        <v>43</v>
      </c>
      <c r="D23" s="54">
        <v>37119</v>
      </c>
      <c r="E23" s="54" t="s">
        <v>79</v>
      </c>
      <c r="F23" s="52" t="s">
        <v>3</v>
      </c>
      <c r="G23" s="20" t="s">
        <v>2</v>
      </c>
      <c r="H23" s="40">
        <v>10</v>
      </c>
      <c r="I23" s="115">
        <v>23</v>
      </c>
      <c r="J23" s="70">
        <v>0</v>
      </c>
      <c r="K23" s="144">
        <v>71</v>
      </c>
      <c r="L23" s="40">
        <f>H23+J23</f>
        <v>10</v>
      </c>
      <c r="M23" s="41">
        <f>I23+K23</f>
        <v>94</v>
      </c>
      <c r="N23" s="4">
        <v>0</v>
      </c>
      <c r="O23" s="116">
        <v>50</v>
      </c>
      <c r="P23" s="52">
        <v>0</v>
      </c>
      <c r="Q23" s="147">
        <v>67</v>
      </c>
      <c r="R23" s="138">
        <f>N23+P23</f>
        <v>0</v>
      </c>
      <c r="S23" s="5">
        <f>O23+Q23</f>
        <v>117</v>
      </c>
      <c r="T23" s="128">
        <f>R23+L23</f>
        <v>10</v>
      </c>
      <c r="U23" s="52">
        <f>S23+M23</f>
        <v>211</v>
      </c>
      <c r="V23" s="132">
        <f>T23*1000+240-U23</f>
        <v>10029</v>
      </c>
      <c r="W23" s="135">
        <f>RANK(V23,$V$11:$V$25)</f>
        <v>13</v>
      </c>
    </row>
    <row r="24" spans="1:23" ht="21" customHeight="1">
      <c r="A24" s="4">
        <f>ROW()-10</f>
        <v>14</v>
      </c>
      <c r="B24" s="3" t="s">
        <v>98</v>
      </c>
      <c r="C24" s="52" t="s">
        <v>43</v>
      </c>
      <c r="D24" s="54">
        <v>38144</v>
      </c>
      <c r="E24" s="54" t="s">
        <v>79</v>
      </c>
      <c r="F24" s="52" t="s">
        <v>71</v>
      </c>
      <c r="G24" s="20">
        <v>1</v>
      </c>
      <c r="H24" s="40">
        <v>0</v>
      </c>
      <c r="I24" s="115">
        <v>30</v>
      </c>
      <c r="J24" s="70">
        <v>2</v>
      </c>
      <c r="K24" s="144">
        <v>90</v>
      </c>
      <c r="L24" s="40">
        <f>H24+J24</f>
        <v>2</v>
      </c>
      <c r="M24" s="41">
        <f>I24+K24</f>
        <v>120</v>
      </c>
      <c r="N24" s="4">
        <v>0</v>
      </c>
      <c r="O24" s="116">
        <v>50</v>
      </c>
      <c r="P24" s="52">
        <v>1</v>
      </c>
      <c r="Q24" s="147">
        <v>70</v>
      </c>
      <c r="R24" s="138">
        <f>N24+P24</f>
        <v>1</v>
      </c>
      <c r="S24" s="5">
        <f>O24+Q24</f>
        <v>120</v>
      </c>
      <c r="T24" s="128">
        <f>R24+L24</f>
        <v>3</v>
      </c>
      <c r="U24" s="52">
        <f>S24+M24</f>
        <v>240</v>
      </c>
      <c r="V24" s="132">
        <f>T24*1000+240-U24</f>
        <v>3000</v>
      </c>
      <c r="W24" s="135">
        <f>RANK(V24,$V$11:$V$25)</f>
        <v>14</v>
      </c>
    </row>
    <row r="25" spans="1:23" ht="21" customHeight="1" thickBot="1">
      <c r="A25" s="6">
        <f>ROW()-10</f>
        <v>15</v>
      </c>
      <c r="B25" s="7" t="s">
        <v>97</v>
      </c>
      <c r="C25" s="171" t="s">
        <v>43</v>
      </c>
      <c r="D25" s="66">
        <v>37866</v>
      </c>
      <c r="E25" s="66" t="s">
        <v>79</v>
      </c>
      <c r="F25" s="171" t="s">
        <v>71</v>
      </c>
      <c r="G25" s="21">
        <v>1</v>
      </c>
      <c r="H25" s="42">
        <v>0</v>
      </c>
      <c r="I25" s="122">
        <v>25</v>
      </c>
      <c r="J25" s="78">
        <v>2</v>
      </c>
      <c r="K25" s="145">
        <v>27</v>
      </c>
      <c r="L25" s="42">
        <f>H25+J25</f>
        <v>2</v>
      </c>
      <c r="M25" s="43">
        <f>I25+K25</f>
        <v>52</v>
      </c>
      <c r="N25" s="6">
        <v>0</v>
      </c>
      <c r="O25" s="123">
        <v>50</v>
      </c>
      <c r="P25" s="171">
        <v>0</v>
      </c>
      <c r="Q25" s="148">
        <v>60</v>
      </c>
      <c r="R25" s="139">
        <f>N25+P25</f>
        <v>0</v>
      </c>
      <c r="S25" s="8">
        <f>O25+Q25</f>
        <v>110</v>
      </c>
      <c r="T25" s="129">
        <f>R25+L25</f>
        <v>2</v>
      </c>
      <c r="U25" s="171">
        <f>S25+M25</f>
        <v>162</v>
      </c>
      <c r="V25" s="133">
        <f>T25*1000+240-U25</f>
        <v>2078</v>
      </c>
      <c r="W25" s="136">
        <f>RANK(V25,$V$11:$V$25)</f>
        <v>15</v>
      </c>
    </row>
    <row r="26" spans="1:23" ht="21" customHeight="1">
      <c r="A26" s="169">
        <f>ROW()-10</f>
        <v>16</v>
      </c>
      <c r="B26" s="56" t="s">
        <v>99</v>
      </c>
      <c r="C26" s="167" t="s">
        <v>35</v>
      </c>
      <c r="D26" s="58">
        <v>36562</v>
      </c>
      <c r="E26" s="58" t="s">
        <v>79</v>
      </c>
      <c r="F26" s="167" t="s">
        <v>33</v>
      </c>
      <c r="G26" s="62" t="s">
        <v>2</v>
      </c>
      <c r="H26" s="60">
        <v>15</v>
      </c>
      <c r="I26" s="120">
        <v>18</v>
      </c>
      <c r="J26" s="75">
        <v>12</v>
      </c>
      <c r="K26" s="143">
        <v>44</v>
      </c>
      <c r="L26" s="60">
        <f>H26+J26</f>
        <v>27</v>
      </c>
      <c r="M26" s="61">
        <f>I26+K26</f>
        <v>62</v>
      </c>
      <c r="N26" s="169">
        <v>3</v>
      </c>
      <c r="O26" s="121">
        <v>50</v>
      </c>
      <c r="P26" s="167">
        <v>0</v>
      </c>
      <c r="Q26" s="146">
        <v>70</v>
      </c>
      <c r="R26" s="137">
        <f>N26+P26</f>
        <v>3</v>
      </c>
      <c r="S26" s="170">
        <f>O26+Q26</f>
        <v>120</v>
      </c>
      <c r="T26" s="127">
        <f>R26+L26</f>
        <v>30</v>
      </c>
      <c r="U26" s="167">
        <f>S26+M26</f>
        <v>182</v>
      </c>
      <c r="V26" s="131">
        <f>T26*1000+240-U26</f>
        <v>30058</v>
      </c>
      <c r="W26" s="23">
        <f>RANK(V26,$V$26:$V$33)</f>
        <v>1</v>
      </c>
    </row>
    <row r="27" spans="1:23" ht="21" customHeight="1">
      <c r="A27" s="4">
        <f>ROW()-10</f>
        <v>17</v>
      </c>
      <c r="B27" s="3" t="s">
        <v>88</v>
      </c>
      <c r="C27" s="52" t="s">
        <v>35</v>
      </c>
      <c r="D27" s="54">
        <v>36652</v>
      </c>
      <c r="E27" s="54" t="s">
        <v>79</v>
      </c>
      <c r="F27" s="52" t="s">
        <v>69</v>
      </c>
      <c r="G27" s="20">
        <v>1</v>
      </c>
      <c r="H27" s="40">
        <v>10</v>
      </c>
      <c r="I27" s="115">
        <v>24</v>
      </c>
      <c r="J27" s="70">
        <v>7</v>
      </c>
      <c r="K27" s="144">
        <v>74</v>
      </c>
      <c r="L27" s="40">
        <f>H27+J27</f>
        <v>17</v>
      </c>
      <c r="M27" s="41">
        <f>I27+K27</f>
        <v>98</v>
      </c>
      <c r="N27" s="4">
        <v>6</v>
      </c>
      <c r="O27" s="116">
        <v>50</v>
      </c>
      <c r="P27" s="52">
        <v>0</v>
      </c>
      <c r="Q27" s="147">
        <v>70</v>
      </c>
      <c r="R27" s="138">
        <f>N27+P27</f>
        <v>6</v>
      </c>
      <c r="S27" s="5">
        <f>O27+Q27</f>
        <v>120</v>
      </c>
      <c r="T27" s="128">
        <f>R27+L27</f>
        <v>23</v>
      </c>
      <c r="U27" s="52">
        <f>S27+M27</f>
        <v>218</v>
      </c>
      <c r="V27" s="132">
        <f>T27*1000+240-U27</f>
        <v>23022</v>
      </c>
      <c r="W27" s="135">
        <f>RANK(V27,$V$26:$V$33)</f>
        <v>2</v>
      </c>
    </row>
    <row r="28" spans="1:23" ht="21" customHeight="1">
      <c r="A28" s="4">
        <f>ROW()-10</f>
        <v>18</v>
      </c>
      <c r="B28" s="3" t="s">
        <v>31</v>
      </c>
      <c r="C28" s="52" t="s">
        <v>35</v>
      </c>
      <c r="D28" s="54">
        <v>36623</v>
      </c>
      <c r="E28" s="54" t="s">
        <v>79</v>
      </c>
      <c r="F28" s="52" t="s">
        <v>33</v>
      </c>
      <c r="G28" s="20" t="s">
        <v>2</v>
      </c>
      <c r="H28" s="40">
        <v>10</v>
      </c>
      <c r="I28" s="115">
        <v>29</v>
      </c>
      <c r="J28" s="70">
        <v>9</v>
      </c>
      <c r="K28" s="144">
        <v>71</v>
      </c>
      <c r="L28" s="40">
        <f>H28+J28</f>
        <v>19</v>
      </c>
      <c r="M28" s="41">
        <f>I28+K28</f>
        <v>100</v>
      </c>
      <c r="N28" s="4">
        <v>0</v>
      </c>
      <c r="O28" s="116">
        <v>50</v>
      </c>
      <c r="P28" s="52">
        <v>1</v>
      </c>
      <c r="Q28" s="147">
        <v>70</v>
      </c>
      <c r="R28" s="138">
        <f>N28+P28</f>
        <v>1</v>
      </c>
      <c r="S28" s="5">
        <f>O28+Q28</f>
        <v>120</v>
      </c>
      <c r="T28" s="128">
        <f>R28+L28</f>
        <v>20</v>
      </c>
      <c r="U28" s="52">
        <f>S28+M28</f>
        <v>220</v>
      </c>
      <c r="V28" s="132">
        <f>T28*1000+240-U28</f>
        <v>20020</v>
      </c>
      <c r="W28" s="135">
        <f>RANK(V28,$V$26:$V$33)</f>
        <v>3</v>
      </c>
    </row>
    <row r="29" spans="1:23" ht="21" customHeight="1">
      <c r="A29" s="4">
        <f>ROW()-10</f>
        <v>19</v>
      </c>
      <c r="B29" s="3" t="s">
        <v>55</v>
      </c>
      <c r="C29" s="52" t="s">
        <v>35</v>
      </c>
      <c r="D29" s="54">
        <v>36815</v>
      </c>
      <c r="E29" s="54" t="s">
        <v>79</v>
      </c>
      <c r="F29" s="52" t="s">
        <v>3</v>
      </c>
      <c r="G29" s="20">
        <v>1</v>
      </c>
      <c r="H29" s="40">
        <v>0</v>
      </c>
      <c r="I29" s="115">
        <v>24</v>
      </c>
      <c r="J29" s="70">
        <v>2</v>
      </c>
      <c r="K29" s="144">
        <v>82</v>
      </c>
      <c r="L29" s="40">
        <f>H29+J29</f>
        <v>2</v>
      </c>
      <c r="M29" s="41">
        <f>I29+K29</f>
        <v>106</v>
      </c>
      <c r="N29" s="4">
        <v>7</v>
      </c>
      <c r="O29" s="116">
        <v>50</v>
      </c>
      <c r="P29" s="52">
        <v>6</v>
      </c>
      <c r="Q29" s="147">
        <v>70</v>
      </c>
      <c r="R29" s="138">
        <f>N29+P29</f>
        <v>13</v>
      </c>
      <c r="S29" s="5">
        <f>O29+Q29</f>
        <v>120</v>
      </c>
      <c r="T29" s="128">
        <f>R29+L29</f>
        <v>15</v>
      </c>
      <c r="U29" s="52">
        <f>S29+M29</f>
        <v>226</v>
      </c>
      <c r="V29" s="132">
        <f>T29*1000+240-U29</f>
        <v>15014</v>
      </c>
      <c r="W29" s="135">
        <f>RANK(V29,$V$26:$V$33)</f>
        <v>4</v>
      </c>
    </row>
    <row r="30" spans="1:23" ht="21" customHeight="1">
      <c r="A30" s="4">
        <f>ROW()-10</f>
        <v>20</v>
      </c>
      <c r="B30" s="3" t="s">
        <v>75</v>
      </c>
      <c r="C30" s="52" t="s">
        <v>35</v>
      </c>
      <c r="D30" s="54">
        <v>37989</v>
      </c>
      <c r="E30" s="54" t="s">
        <v>79</v>
      </c>
      <c r="F30" s="52" t="s">
        <v>0</v>
      </c>
      <c r="G30" s="20" t="s">
        <v>2</v>
      </c>
      <c r="H30" s="40">
        <v>5</v>
      </c>
      <c r="I30" s="115">
        <v>13</v>
      </c>
      <c r="J30" s="70">
        <v>5</v>
      </c>
      <c r="K30" s="144">
        <v>31</v>
      </c>
      <c r="L30" s="40">
        <f>H30+J30</f>
        <v>10</v>
      </c>
      <c r="M30" s="41">
        <f>I30+K30</f>
        <v>44</v>
      </c>
      <c r="N30" s="4">
        <v>0</v>
      </c>
      <c r="O30" s="116">
        <v>50</v>
      </c>
      <c r="P30" s="52">
        <v>0.5</v>
      </c>
      <c r="Q30" s="147">
        <v>70</v>
      </c>
      <c r="R30" s="138">
        <f>N30+P30</f>
        <v>0.5</v>
      </c>
      <c r="S30" s="5">
        <f>O30+Q30</f>
        <v>120</v>
      </c>
      <c r="T30" s="128">
        <f>R30+L30</f>
        <v>10.5</v>
      </c>
      <c r="U30" s="52">
        <f>S30+M30</f>
        <v>164</v>
      </c>
      <c r="V30" s="132">
        <f>T30*1000+240-U30</f>
        <v>10576</v>
      </c>
      <c r="W30" s="135">
        <f>RANK(V30,$V$26:$V$33)</f>
        <v>5</v>
      </c>
    </row>
    <row r="31" spans="1:23" ht="21" customHeight="1">
      <c r="A31" s="4">
        <f>ROW()-10</f>
        <v>21</v>
      </c>
      <c r="B31" s="3" t="s">
        <v>65</v>
      </c>
      <c r="C31" s="52" t="s">
        <v>35</v>
      </c>
      <c r="D31" s="54">
        <v>37807</v>
      </c>
      <c r="E31" s="54" t="s">
        <v>79</v>
      </c>
      <c r="F31" s="52" t="s">
        <v>66</v>
      </c>
      <c r="G31" s="20">
        <v>1</v>
      </c>
      <c r="H31" s="40">
        <v>5</v>
      </c>
      <c r="I31" s="115">
        <v>30</v>
      </c>
      <c r="J31" s="70">
        <v>3</v>
      </c>
      <c r="K31" s="144">
        <v>72</v>
      </c>
      <c r="L31" s="40">
        <f>H31+J31</f>
        <v>8</v>
      </c>
      <c r="M31" s="41">
        <f>I31+K31</f>
        <v>102</v>
      </c>
      <c r="N31" s="4">
        <v>0</v>
      </c>
      <c r="O31" s="116">
        <v>50</v>
      </c>
      <c r="P31" s="52">
        <v>1</v>
      </c>
      <c r="Q31" s="147">
        <v>70</v>
      </c>
      <c r="R31" s="138">
        <f>N31+P31</f>
        <v>1</v>
      </c>
      <c r="S31" s="5">
        <f>O31+Q31</f>
        <v>120</v>
      </c>
      <c r="T31" s="128">
        <f>R31+L31</f>
        <v>9</v>
      </c>
      <c r="U31" s="52">
        <f>S31+M31</f>
        <v>222</v>
      </c>
      <c r="V31" s="132">
        <f>T31*1000+240-U31</f>
        <v>9018</v>
      </c>
      <c r="W31" s="135">
        <f>RANK(V31,$V$26:$V$33)</f>
        <v>6</v>
      </c>
    </row>
    <row r="32" spans="1:23" ht="21" customHeight="1">
      <c r="A32" s="4">
        <f>ROW()-10</f>
        <v>22</v>
      </c>
      <c r="B32" s="3" t="s">
        <v>70</v>
      </c>
      <c r="C32" s="52" t="s">
        <v>35</v>
      </c>
      <c r="D32" s="54">
        <v>36713</v>
      </c>
      <c r="E32" s="54" t="s">
        <v>79</v>
      </c>
      <c r="F32" s="52" t="s">
        <v>71</v>
      </c>
      <c r="G32" s="20">
        <v>2</v>
      </c>
      <c r="H32" s="40">
        <v>0</v>
      </c>
      <c r="I32" s="115">
        <v>30</v>
      </c>
      <c r="J32" s="70">
        <v>0</v>
      </c>
      <c r="K32" s="144">
        <v>64</v>
      </c>
      <c r="L32" s="40">
        <f>H32+J32</f>
        <v>0</v>
      </c>
      <c r="M32" s="41">
        <f>I32+K32</f>
        <v>94</v>
      </c>
      <c r="N32" s="4">
        <v>0</v>
      </c>
      <c r="O32" s="116">
        <v>50</v>
      </c>
      <c r="P32" s="52">
        <v>0.5</v>
      </c>
      <c r="Q32" s="147">
        <v>70</v>
      </c>
      <c r="R32" s="138">
        <f>N32+P32</f>
        <v>0.5</v>
      </c>
      <c r="S32" s="5">
        <f>O32+Q32</f>
        <v>120</v>
      </c>
      <c r="T32" s="128">
        <f>R32+L32</f>
        <v>0.5</v>
      </c>
      <c r="U32" s="52">
        <f>S32+M32</f>
        <v>214</v>
      </c>
      <c r="V32" s="132">
        <f>T32*1000+240-U32</f>
        <v>526</v>
      </c>
      <c r="W32" s="135">
        <f>RANK(V32,$V$26:$V$33)</f>
        <v>7</v>
      </c>
    </row>
    <row r="33" spans="1:23" ht="21" customHeight="1" thickBot="1">
      <c r="A33" s="6">
        <f>ROW()-10</f>
        <v>23</v>
      </c>
      <c r="B33" s="7" t="s">
        <v>92</v>
      </c>
      <c r="C33" s="168" t="s">
        <v>35</v>
      </c>
      <c r="D33" s="66">
        <v>38357</v>
      </c>
      <c r="E33" s="168" t="s">
        <v>79</v>
      </c>
      <c r="F33" s="168" t="s">
        <v>91</v>
      </c>
      <c r="G33" s="21">
        <v>1</v>
      </c>
      <c r="H33" s="42">
        <v>0</v>
      </c>
      <c r="I33" s="122">
        <v>30</v>
      </c>
      <c r="J33" s="78">
        <v>0</v>
      </c>
      <c r="K33" s="145">
        <v>65</v>
      </c>
      <c r="L33" s="42">
        <f>H33+J33</f>
        <v>0</v>
      </c>
      <c r="M33" s="43">
        <f>I33+K33</f>
        <v>95</v>
      </c>
      <c r="N33" s="6">
        <v>0</v>
      </c>
      <c r="O33" s="123">
        <v>50</v>
      </c>
      <c r="P33" s="168">
        <v>0</v>
      </c>
      <c r="Q33" s="148">
        <v>70</v>
      </c>
      <c r="R33" s="139">
        <f>N33+P33</f>
        <v>0</v>
      </c>
      <c r="S33" s="8">
        <f>O33+Q33</f>
        <v>120</v>
      </c>
      <c r="T33" s="129">
        <f>R33+L33</f>
        <v>0</v>
      </c>
      <c r="U33" s="168">
        <f>S33+M33</f>
        <v>215</v>
      </c>
      <c r="V33" s="133">
        <f>T33*1000+240-U33</f>
        <v>25</v>
      </c>
      <c r="W33" s="136">
        <f>RANK(V33,$V$26:$V$33)</f>
        <v>8</v>
      </c>
    </row>
    <row r="34" spans="1:23" ht="21" customHeight="1">
      <c r="A34" s="106">
        <f>ROW()-10</f>
        <v>24</v>
      </c>
      <c r="B34" s="56" t="s">
        <v>48</v>
      </c>
      <c r="C34" s="103" t="s">
        <v>43</v>
      </c>
      <c r="D34" s="58">
        <v>36307</v>
      </c>
      <c r="E34" s="58" t="s">
        <v>80</v>
      </c>
      <c r="F34" s="103" t="s">
        <v>33</v>
      </c>
      <c r="G34" s="62" t="s">
        <v>2</v>
      </c>
      <c r="H34" s="60">
        <v>10</v>
      </c>
      <c r="I34" s="120">
        <v>22</v>
      </c>
      <c r="J34" s="75">
        <v>15</v>
      </c>
      <c r="K34" s="143">
        <v>35</v>
      </c>
      <c r="L34" s="60">
        <f>H34+J34</f>
        <v>25</v>
      </c>
      <c r="M34" s="61">
        <f>I34+K34</f>
        <v>57</v>
      </c>
      <c r="N34" s="106">
        <v>14.5</v>
      </c>
      <c r="O34" s="121">
        <v>42</v>
      </c>
      <c r="P34" s="103">
        <v>10</v>
      </c>
      <c r="Q34" s="146">
        <v>70</v>
      </c>
      <c r="R34" s="137">
        <f>N34+P34</f>
        <v>24.5</v>
      </c>
      <c r="S34" s="107">
        <f>O34+Q34</f>
        <v>112</v>
      </c>
      <c r="T34" s="127">
        <f>R34+L34</f>
        <v>49.5</v>
      </c>
      <c r="U34" s="103">
        <f>S34+M34</f>
        <v>169</v>
      </c>
      <c r="V34" s="131">
        <f>T34*1000+240-U34</f>
        <v>49571</v>
      </c>
      <c r="W34" s="23">
        <f>RANK(V34,$V$34:$V$37)</f>
        <v>1</v>
      </c>
    </row>
    <row r="35" spans="1:23" ht="21" customHeight="1">
      <c r="A35" s="4">
        <f>ROW()-10</f>
        <v>25</v>
      </c>
      <c r="B35" s="3" t="s">
        <v>62</v>
      </c>
      <c r="C35" s="52" t="s">
        <v>43</v>
      </c>
      <c r="D35" s="54">
        <v>35857</v>
      </c>
      <c r="E35" s="54" t="s">
        <v>80</v>
      </c>
      <c r="F35" s="52" t="s">
        <v>53</v>
      </c>
      <c r="G35" s="20" t="s">
        <v>2</v>
      </c>
      <c r="H35" s="40">
        <v>10</v>
      </c>
      <c r="I35" s="115">
        <v>12</v>
      </c>
      <c r="J35" s="70">
        <v>15</v>
      </c>
      <c r="K35" s="144">
        <v>41</v>
      </c>
      <c r="L35" s="40">
        <f>H35+J35</f>
        <v>25</v>
      </c>
      <c r="M35" s="41">
        <f>I35+K35</f>
        <v>53</v>
      </c>
      <c r="N35" s="4">
        <v>13</v>
      </c>
      <c r="O35" s="116">
        <v>38</v>
      </c>
      <c r="P35" s="52">
        <v>10</v>
      </c>
      <c r="Q35" s="147">
        <v>58</v>
      </c>
      <c r="R35" s="138">
        <f>N35+P35</f>
        <v>23</v>
      </c>
      <c r="S35" s="5">
        <f>O35+Q35</f>
        <v>96</v>
      </c>
      <c r="T35" s="128">
        <f>R35+L35</f>
        <v>48</v>
      </c>
      <c r="U35" s="52">
        <f>S35+M35</f>
        <v>149</v>
      </c>
      <c r="V35" s="132">
        <f>T35*1000+240-U35</f>
        <v>48091</v>
      </c>
      <c r="W35" s="135">
        <f>RANK(V35,$V$34:$V$37)</f>
        <v>2</v>
      </c>
    </row>
    <row r="36" spans="1:23" ht="21" customHeight="1">
      <c r="A36" s="4">
        <f>ROW()-10</f>
        <v>26</v>
      </c>
      <c r="B36" s="3" t="s">
        <v>51</v>
      </c>
      <c r="C36" s="52" t="s">
        <v>43</v>
      </c>
      <c r="D36" s="54">
        <v>36102</v>
      </c>
      <c r="E36" s="54" t="s">
        <v>80</v>
      </c>
      <c r="F36" s="52" t="s">
        <v>33</v>
      </c>
      <c r="G36" s="20" t="s">
        <v>2</v>
      </c>
      <c r="H36" s="40">
        <v>15</v>
      </c>
      <c r="I36" s="115">
        <v>28</v>
      </c>
      <c r="J36" s="70">
        <v>12</v>
      </c>
      <c r="K36" s="144">
        <v>44</v>
      </c>
      <c r="L36" s="40">
        <f>H36+J36</f>
        <v>27</v>
      </c>
      <c r="M36" s="41">
        <f>I36+K36</f>
        <v>72</v>
      </c>
      <c r="N36" s="4">
        <v>9</v>
      </c>
      <c r="O36" s="116">
        <v>50</v>
      </c>
      <c r="P36" s="52">
        <v>9.5</v>
      </c>
      <c r="Q36" s="147">
        <v>70</v>
      </c>
      <c r="R36" s="138">
        <f>N36+P36</f>
        <v>18.5</v>
      </c>
      <c r="S36" s="5">
        <f>O36+Q36</f>
        <v>120</v>
      </c>
      <c r="T36" s="128">
        <f>R36+L36</f>
        <v>45.5</v>
      </c>
      <c r="U36" s="52">
        <f>S36+M36</f>
        <v>192</v>
      </c>
      <c r="V36" s="132">
        <f>T36*1000+240-U36</f>
        <v>45548</v>
      </c>
      <c r="W36" s="135">
        <f>RANK(V36,$V$34:$V$37)</f>
        <v>3</v>
      </c>
    </row>
    <row r="37" spans="1:23" ht="21" customHeight="1" thickBot="1">
      <c r="A37" s="6">
        <f>ROW()-10</f>
        <v>27</v>
      </c>
      <c r="B37" s="7" t="s">
        <v>50</v>
      </c>
      <c r="C37" s="171" t="s">
        <v>43</v>
      </c>
      <c r="D37" s="66">
        <v>35951</v>
      </c>
      <c r="E37" s="66" t="s">
        <v>80</v>
      </c>
      <c r="F37" s="171" t="s">
        <v>33</v>
      </c>
      <c r="G37" s="21">
        <v>1</v>
      </c>
      <c r="H37" s="42">
        <v>15</v>
      </c>
      <c r="I37" s="122">
        <v>13</v>
      </c>
      <c r="J37" s="78">
        <v>14</v>
      </c>
      <c r="K37" s="145">
        <v>57</v>
      </c>
      <c r="L37" s="42">
        <f>H37+J37</f>
        <v>29</v>
      </c>
      <c r="M37" s="43">
        <f>I37+K37</f>
        <v>70</v>
      </c>
      <c r="N37" s="6">
        <v>15</v>
      </c>
      <c r="O37" s="123">
        <v>31</v>
      </c>
      <c r="P37" s="171">
        <v>1</v>
      </c>
      <c r="Q37" s="148">
        <v>70</v>
      </c>
      <c r="R37" s="139">
        <f>N37+P37</f>
        <v>16</v>
      </c>
      <c r="S37" s="8">
        <f>O37+Q37</f>
        <v>101</v>
      </c>
      <c r="T37" s="129">
        <f>R37+L37</f>
        <v>45</v>
      </c>
      <c r="U37" s="171">
        <f>S37+M37</f>
        <v>171</v>
      </c>
      <c r="V37" s="133">
        <f>T37*1000+240-U37</f>
        <v>45069</v>
      </c>
      <c r="W37" s="136">
        <f>RANK(V37,$V$34:$V$37)</f>
        <v>4</v>
      </c>
    </row>
    <row r="38" spans="1:23" ht="21" customHeight="1">
      <c r="A38" s="106">
        <f t="shared" ref="A11:A50" si="0">ROW()-10</f>
        <v>28</v>
      </c>
      <c r="B38" s="56" t="s">
        <v>101</v>
      </c>
      <c r="C38" s="103" t="s">
        <v>35</v>
      </c>
      <c r="D38" s="58">
        <v>36455</v>
      </c>
      <c r="E38" s="58" t="s">
        <v>80</v>
      </c>
      <c r="F38" s="103" t="s">
        <v>33</v>
      </c>
      <c r="G38" s="62" t="s">
        <v>2</v>
      </c>
      <c r="H38" s="60">
        <v>15</v>
      </c>
      <c r="I38" s="120">
        <v>19</v>
      </c>
      <c r="J38" s="75">
        <v>10</v>
      </c>
      <c r="K38" s="143">
        <v>90</v>
      </c>
      <c r="L38" s="60">
        <f t="shared" ref="L38:L50" si="1">H38+J38</f>
        <v>25</v>
      </c>
      <c r="M38" s="61">
        <f t="shared" ref="M38:M50" si="2">I38+K38</f>
        <v>109</v>
      </c>
      <c r="N38" s="106">
        <v>5</v>
      </c>
      <c r="O38" s="121">
        <v>50</v>
      </c>
      <c r="P38" s="103">
        <v>9.5</v>
      </c>
      <c r="Q38" s="146">
        <v>70</v>
      </c>
      <c r="R38" s="137">
        <f t="shared" ref="R38:R50" si="3">N38+P38</f>
        <v>14.5</v>
      </c>
      <c r="S38" s="107">
        <f t="shared" ref="S38:S50" si="4">O38+Q38</f>
        <v>120</v>
      </c>
      <c r="T38" s="127">
        <f t="shared" ref="T38:T50" si="5">R38+L38</f>
        <v>39.5</v>
      </c>
      <c r="U38" s="103">
        <f t="shared" ref="U38:U50" si="6">S38+M38</f>
        <v>229</v>
      </c>
      <c r="V38" s="131">
        <f t="shared" ref="V38:V50" si="7">T38*1000+240-U38</f>
        <v>39511</v>
      </c>
      <c r="W38" s="23">
        <f>RANK(V38,$V$38:$V$40)</f>
        <v>1</v>
      </c>
    </row>
    <row r="39" spans="1:23" ht="21" customHeight="1">
      <c r="A39" s="4">
        <f t="shared" si="0"/>
        <v>29</v>
      </c>
      <c r="B39" s="3" t="s">
        <v>100</v>
      </c>
      <c r="C39" s="52" t="s">
        <v>35</v>
      </c>
      <c r="D39" s="54">
        <v>35812</v>
      </c>
      <c r="E39" s="54" t="s">
        <v>80</v>
      </c>
      <c r="F39" s="52" t="s">
        <v>33</v>
      </c>
      <c r="G39" s="20" t="s">
        <v>2</v>
      </c>
      <c r="H39" s="40">
        <v>15</v>
      </c>
      <c r="I39" s="115">
        <v>17</v>
      </c>
      <c r="J39" s="70">
        <v>5</v>
      </c>
      <c r="K39" s="144">
        <v>90</v>
      </c>
      <c r="L39" s="40">
        <f t="shared" si="1"/>
        <v>20</v>
      </c>
      <c r="M39" s="41">
        <f t="shared" si="2"/>
        <v>107</v>
      </c>
      <c r="N39" s="4">
        <v>9</v>
      </c>
      <c r="O39" s="116">
        <v>50</v>
      </c>
      <c r="P39" s="52">
        <v>7</v>
      </c>
      <c r="Q39" s="147">
        <v>70</v>
      </c>
      <c r="R39" s="138">
        <f t="shared" si="3"/>
        <v>16</v>
      </c>
      <c r="S39" s="5">
        <f t="shared" si="4"/>
        <v>120</v>
      </c>
      <c r="T39" s="128">
        <f t="shared" si="5"/>
        <v>36</v>
      </c>
      <c r="U39" s="52">
        <f t="shared" si="6"/>
        <v>227</v>
      </c>
      <c r="V39" s="132">
        <f t="shared" si="7"/>
        <v>36013</v>
      </c>
      <c r="W39" s="135">
        <f>RANK(V39,$V$38:$V$40)</f>
        <v>2</v>
      </c>
    </row>
    <row r="40" spans="1:23" ht="21" customHeight="1" thickBot="1">
      <c r="A40" s="6">
        <f t="shared" si="0"/>
        <v>30</v>
      </c>
      <c r="B40" s="7" t="s">
        <v>34</v>
      </c>
      <c r="C40" s="104" t="s">
        <v>35</v>
      </c>
      <c r="D40" s="66">
        <v>36335</v>
      </c>
      <c r="E40" s="66" t="s">
        <v>80</v>
      </c>
      <c r="F40" s="104" t="s">
        <v>1</v>
      </c>
      <c r="G40" s="21">
        <v>1</v>
      </c>
      <c r="H40" s="42">
        <v>10</v>
      </c>
      <c r="I40" s="122">
        <v>30</v>
      </c>
      <c r="J40" s="78">
        <v>0</v>
      </c>
      <c r="K40" s="145">
        <v>90</v>
      </c>
      <c r="L40" s="42">
        <f t="shared" si="1"/>
        <v>10</v>
      </c>
      <c r="M40" s="43">
        <f t="shared" si="2"/>
        <v>120</v>
      </c>
      <c r="N40" s="6">
        <v>0</v>
      </c>
      <c r="O40" s="123">
        <v>50</v>
      </c>
      <c r="P40" s="104">
        <v>0</v>
      </c>
      <c r="Q40" s="148">
        <v>70</v>
      </c>
      <c r="R40" s="139">
        <f t="shared" si="3"/>
        <v>0</v>
      </c>
      <c r="S40" s="8">
        <f t="shared" si="4"/>
        <v>120</v>
      </c>
      <c r="T40" s="129">
        <f t="shared" si="5"/>
        <v>10</v>
      </c>
      <c r="U40" s="104">
        <f t="shared" si="6"/>
        <v>240</v>
      </c>
      <c r="V40" s="133">
        <f t="shared" si="7"/>
        <v>10000</v>
      </c>
      <c r="W40" s="136">
        <f>RANK(V40,$V$38:$V$40)</f>
        <v>3</v>
      </c>
    </row>
    <row r="41" spans="1:23" ht="21" customHeight="1">
      <c r="A41" s="152">
        <f>ROW()-10</f>
        <v>31</v>
      </c>
      <c r="B41" s="153" t="s">
        <v>95</v>
      </c>
      <c r="C41" s="105" t="s">
        <v>43</v>
      </c>
      <c r="D41" s="166">
        <v>35380</v>
      </c>
      <c r="E41" s="105" t="s">
        <v>81</v>
      </c>
      <c r="F41" s="105" t="s">
        <v>33</v>
      </c>
      <c r="G41" s="154" t="s">
        <v>96</v>
      </c>
      <c r="H41" s="155">
        <v>15</v>
      </c>
      <c r="I41" s="156">
        <v>9</v>
      </c>
      <c r="J41" s="157">
        <v>15</v>
      </c>
      <c r="K41" s="158">
        <v>41</v>
      </c>
      <c r="L41" s="155">
        <f>H41+J41</f>
        <v>30</v>
      </c>
      <c r="M41" s="159">
        <f>I41+K41</f>
        <v>50</v>
      </c>
      <c r="N41" s="152">
        <v>15</v>
      </c>
      <c r="O41" s="160">
        <v>36</v>
      </c>
      <c r="P41" s="105">
        <v>15</v>
      </c>
      <c r="Q41" s="161">
        <v>58</v>
      </c>
      <c r="R41" s="162">
        <f>N41+P41</f>
        <v>30</v>
      </c>
      <c r="S41" s="163">
        <f>O41+Q41</f>
        <v>94</v>
      </c>
      <c r="T41" s="164">
        <f>R41+L41</f>
        <v>60</v>
      </c>
      <c r="U41" s="105">
        <f>S41+M41</f>
        <v>144</v>
      </c>
      <c r="V41" s="165">
        <f>T41*1000+240-U41</f>
        <v>60096</v>
      </c>
      <c r="W41" s="100">
        <f>RANK(V41,$V$41:$V$47)</f>
        <v>1</v>
      </c>
    </row>
    <row r="42" spans="1:23" ht="21" customHeight="1">
      <c r="A42" s="4">
        <f>ROW()-10</f>
        <v>32</v>
      </c>
      <c r="B42" s="3" t="s">
        <v>67</v>
      </c>
      <c r="C42" s="52" t="s">
        <v>43</v>
      </c>
      <c r="D42" s="54">
        <v>35525</v>
      </c>
      <c r="E42" s="54" t="s">
        <v>81</v>
      </c>
      <c r="F42" s="52" t="s">
        <v>33</v>
      </c>
      <c r="G42" s="20" t="s">
        <v>2</v>
      </c>
      <c r="H42" s="40">
        <v>15</v>
      </c>
      <c r="I42" s="115">
        <v>29</v>
      </c>
      <c r="J42" s="70">
        <v>15</v>
      </c>
      <c r="K42" s="144">
        <v>64</v>
      </c>
      <c r="L42" s="40">
        <f>H42+J42</f>
        <v>30</v>
      </c>
      <c r="M42" s="41">
        <f>I42+K42</f>
        <v>93</v>
      </c>
      <c r="N42" s="4">
        <v>9</v>
      </c>
      <c r="O42" s="116">
        <v>50</v>
      </c>
      <c r="P42" s="52">
        <v>5</v>
      </c>
      <c r="Q42" s="147">
        <v>70</v>
      </c>
      <c r="R42" s="138">
        <f>N42+P42</f>
        <v>14</v>
      </c>
      <c r="S42" s="5">
        <f>O42+Q42</f>
        <v>120</v>
      </c>
      <c r="T42" s="128">
        <f>R42+L42</f>
        <v>44</v>
      </c>
      <c r="U42" s="52">
        <f>S42+M42</f>
        <v>213</v>
      </c>
      <c r="V42" s="132">
        <f>T42*1000+240-U42</f>
        <v>44027</v>
      </c>
      <c r="W42" s="135">
        <f>RANK(V42,$V$41:$V$47)</f>
        <v>2</v>
      </c>
    </row>
    <row r="43" spans="1:23" ht="21" customHeight="1">
      <c r="A43" s="4">
        <f>ROW()-10</f>
        <v>33</v>
      </c>
      <c r="B43" s="3" t="s">
        <v>59</v>
      </c>
      <c r="C43" s="52" t="s">
        <v>43</v>
      </c>
      <c r="D43" s="54">
        <v>35664</v>
      </c>
      <c r="E43" s="52" t="s">
        <v>81</v>
      </c>
      <c r="F43" s="52" t="s">
        <v>3</v>
      </c>
      <c r="G43" s="20" t="s">
        <v>2</v>
      </c>
      <c r="H43" s="40">
        <v>15</v>
      </c>
      <c r="I43" s="115">
        <v>23</v>
      </c>
      <c r="J43" s="70">
        <v>15</v>
      </c>
      <c r="K43" s="144">
        <v>85</v>
      </c>
      <c r="L43" s="40">
        <f>H43+J43</f>
        <v>30</v>
      </c>
      <c r="M43" s="41">
        <f>I43+K43</f>
        <v>108</v>
      </c>
      <c r="N43" s="4">
        <v>5</v>
      </c>
      <c r="O43" s="116">
        <v>50</v>
      </c>
      <c r="P43" s="52">
        <v>2.5</v>
      </c>
      <c r="Q43" s="147">
        <v>70</v>
      </c>
      <c r="R43" s="138">
        <f>N43+P43</f>
        <v>7.5</v>
      </c>
      <c r="S43" s="5">
        <f>O43+Q43</f>
        <v>120</v>
      </c>
      <c r="T43" s="128">
        <f>R43+L43</f>
        <v>37.5</v>
      </c>
      <c r="U43" s="52">
        <f>S43+M43</f>
        <v>228</v>
      </c>
      <c r="V43" s="132">
        <f>T43*1000+240-U43</f>
        <v>37512</v>
      </c>
      <c r="W43" s="135">
        <f>RANK(V43,$V$41:$V$47)</f>
        <v>3</v>
      </c>
    </row>
    <row r="44" spans="1:23" ht="21" customHeight="1">
      <c r="A44" s="4">
        <f>ROW()-10</f>
        <v>34</v>
      </c>
      <c r="B44" s="3" t="s">
        <v>54</v>
      </c>
      <c r="C44" s="52" t="s">
        <v>43</v>
      </c>
      <c r="D44" s="54">
        <v>35596</v>
      </c>
      <c r="E44" s="52" t="s">
        <v>81</v>
      </c>
      <c r="F44" s="52" t="s">
        <v>3</v>
      </c>
      <c r="G44" s="20" t="s">
        <v>2</v>
      </c>
      <c r="H44" s="40">
        <v>15</v>
      </c>
      <c r="I44" s="115">
        <v>10</v>
      </c>
      <c r="J44" s="70">
        <v>12</v>
      </c>
      <c r="K44" s="144">
        <v>41</v>
      </c>
      <c r="L44" s="40">
        <f>H44+J44</f>
        <v>27</v>
      </c>
      <c r="M44" s="41">
        <f>I44+K44</f>
        <v>51</v>
      </c>
      <c r="N44" s="4">
        <v>8</v>
      </c>
      <c r="O44" s="116">
        <v>50</v>
      </c>
      <c r="P44" s="52">
        <v>1</v>
      </c>
      <c r="Q44" s="147">
        <v>70</v>
      </c>
      <c r="R44" s="138">
        <f>N44+P44</f>
        <v>9</v>
      </c>
      <c r="S44" s="5">
        <f>O44+Q44</f>
        <v>120</v>
      </c>
      <c r="T44" s="128">
        <f>R44+L44</f>
        <v>36</v>
      </c>
      <c r="U44" s="52">
        <f>S44+M44</f>
        <v>171</v>
      </c>
      <c r="V44" s="132">
        <f>T44*1000+240-U44</f>
        <v>36069</v>
      </c>
      <c r="W44" s="135">
        <f>RANK(V44,$V$41:$V$47)</f>
        <v>4</v>
      </c>
    </row>
    <row r="45" spans="1:23" ht="21" customHeight="1">
      <c r="A45" s="4">
        <f>ROW()-10</f>
        <v>35</v>
      </c>
      <c r="B45" s="3" t="s">
        <v>74</v>
      </c>
      <c r="C45" s="52" t="s">
        <v>43</v>
      </c>
      <c r="D45" s="54">
        <v>35571</v>
      </c>
      <c r="E45" s="52" t="s">
        <v>81</v>
      </c>
      <c r="F45" s="52" t="s">
        <v>73</v>
      </c>
      <c r="G45" s="20" t="s">
        <v>2</v>
      </c>
      <c r="H45" s="40">
        <v>10</v>
      </c>
      <c r="I45" s="115">
        <v>17</v>
      </c>
      <c r="J45" s="70">
        <v>15</v>
      </c>
      <c r="K45" s="144">
        <v>42</v>
      </c>
      <c r="L45" s="40">
        <f>H45+J45</f>
        <v>25</v>
      </c>
      <c r="M45" s="41">
        <f>I45+K45</f>
        <v>59</v>
      </c>
      <c r="N45" s="4">
        <v>4</v>
      </c>
      <c r="O45" s="116">
        <v>50</v>
      </c>
      <c r="P45" s="52">
        <v>3</v>
      </c>
      <c r="Q45" s="147">
        <v>70</v>
      </c>
      <c r="R45" s="138">
        <f>N45+P45</f>
        <v>7</v>
      </c>
      <c r="S45" s="5">
        <f>O45+Q45</f>
        <v>120</v>
      </c>
      <c r="T45" s="128">
        <f>R45+L45</f>
        <v>32</v>
      </c>
      <c r="U45" s="52">
        <f>S45+M45</f>
        <v>179</v>
      </c>
      <c r="V45" s="132">
        <f>T45*1000+240-U45</f>
        <v>32061</v>
      </c>
      <c r="W45" s="135">
        <f>RANK(V45,$V$41:$V$47)</f>
        <v>5</v>
      </c>
    </row>
    <row r="46" spans="1:23" ht="21" customHeight="1">
      <c r="A46" s="4">
        <f>ROW()-10</f>
        <v>36</v>
      </c>
      <c r="B46" s="3" t="s">
        <v>56</v>
      </c>
      <c r="C46" s="52" t="s">
        <v>43</v>
      </c>
      <c r="D46" s="54">
        <v>35481</v>
      </c>
      <c r="E46" s="52" t="s">
        <v>81</v>
      </c>
      <c r="F46" s="52" t="s">
        <v>33</v>
      </c>
      <c r="G46" s="20">
        <v>1</v>
      </c>
      <c r="H46" s="40">
        <v>15</v>
      </c>
      <c r="I46" s="115">
        <v>26</v>
      </c>
      <c r="J46" s="70">
        <v>12</v>
      </c>
      <c r="K46" s="144">
        <v>42</v>
      </c>
      <c r="L46" s="40">
        <f>H46+J46</f>
        <v>27</v>
      </c>
      <c r="M46" s="41">
        <f>I46+K46</f>
        <v>68</v>
      </c>
      <c r="N46" s="4">
        <v>4</v>
      </c>
      <c r="O46" s="116">
        <v>50</v>
      </c>
      <c r="P46" s="52">
        <v>1</v>
      </c>
      <c r="Q46" s="147">
        <v>70</v>
      </c>
      <c r="R46" s="138">
        <f>N46+P46</f>
        <v>5</v>
      </c>
      <c r="S46" s="5">
        <f>O46+Q46</f>
        <v>120</v>
      </c>
      <c r="T46" s="128">
        <f>R46+L46</f>
        <v>32</v>
      </c>
      <c r="U46" s="52">
        <f>S46+M46</f>
        <v>188</v>
      </c>
      <c r="V46" s="132">
        <f>T46*1000+240-U46</f>
        <v>32052</v>
      </c>
      <c r="W46" s="135">
        <f>RANK(V46,$V$41:$V$47)</f>
        <v>6</v>
      </c>
    </row>
    <row r="47" spans="1:23" ht="21" customHeight="1" thickBot="1">
      <c r="A47" s="6">
        <f>ROW()-10</f>
        <v>37</v>
      </c>
      <c r="B47" s="7" t="s">
        <v>60</v>
      </c>
      <c r="C47" s="171" t="s">
        <v>43</v>
      </c>
      <c r="D47" s="66">
        <v>35607</v>
      </c>
      <c r="E47" s="171" t="s">
        <v>81</v>
      </c>
      <c r="F47" s="171" t="s">
        <v>3</v>
      </c>
      <c r="G47" s="21" t="s">
        <v>2</v>
      </c>
      <c r="H47" s="42">
        <v>10</v>
      </c>
      <c r="I47" s="122">
        <v>11</v>
      </c>
      <c r="J47" s="78">
        <v>10</v>
      </c>
      <c r="K47" s="145">
        <v>64</v>
      </c>
      <c r="L47" s="42">
        <f>H47+J47</f>
        <v>20</v>
      </c>
      <c r="M47" s="43">
        <f>I47+K47</f>
        <v>75</v>
      </c>
      <c r="N47" s="6">
        <v>9.5</v>
      </c>
      <c r="O47" s="123">
        <v>47</v>
      </c>
      <c r="P47" s="171">
        <v>2</v>
      </c>
      <c r="Q47" s="148">
        <v>70</v>
      </c>
      <c r="R47" s="139">
        <f>N47+P47</f>
        <v>11.5</v>
      </c>
      <c r="S47" s="8">
        <f>O47+Q47</f>
        <v>117</v>
      </c>
      <c r="T47" s="129">
        <f>R47+L47</f>
        <v>31.5</v>
      </c>
      <c r="U47" s="171">
        <f>S47+M47</f>
        <v>192</v>
      </c>
      <c r="V47" s="133">
        <f>T47*1000+240-U47</f>
        <v>31548</v>
      </c>
      <c r="W47" s="136">
        <f>RANK(V47,$V$41:$V$47)</f>
        <v>7</v>
      </c>
    </row>
    <row r="48" spans="1:23" ht="21" customHeight="1">
      <c r="A48" s="9">
        <f t="shared" si="0"/>
        <v>38</v>
      </c>
      <c r="B48" s="10" t="s">
        <v>76</v>
      </c>
      <c r="C48" s="51" t="s">
        <v>35</v>
      </c>
      <c r="D48" s="117">
        <v>35216</v>
      </c>
      <c r="E48" s="51" t="s">
        <v>81</v>
      </c>
      <c r="F48" s="51" t="s">
        <v>77</v>
      </c>
      <c r="G48" s="19" t="s">
        <v>2</v>
      </c>
      <c r="H48" s="38">
        <v>10</v>
      </c>
      <c r="I48" s="118">
        <v>30</v>
      </c>
      <c r="J48" s="72">
        <v>15</v>
      </c>
      <c r="K48" s="149">
        <v>40</v>
      </c>
      <c r="L48" s="38">
        <f t="shared" si="1"/>
        <v>25</v>
      </c>
      <c r="M48" s="39">
        <f t="shared" si="2"/>
        <v>70</v>
      </c>
      <c r="N48" s="9">
        <v>8</v>
      </c>
      <c r="O48" s="119">
        <v>50</v>
      </c>
      <c r="P48" s="51">
        <v>11</v>
      </c>
      <c r="Q48" s="150">
        <v>65</v>
      </c>
      <c r="R48" s="151">
        <f t="shared" si="3"/>
        <v>19</v>
      </c>
      <c r="S48" s="11">
        <f t="shared" si="4"/>
        <v>115</v>
      </c>
      <c r="T48" s="130">
        <f t="shared" si="5"/>
        <v>44</v>
      </c>
      <c r="U48" s="51">
        <f t="shared" si="6"/>
        <v>185</v>
      </c>
      <c r="V48" s="134">
        <f t="shared" si="7"/>
        <v>44055</v>
      </c>
      <c r="W48" s="17">
        <f>RANK(V48,$V$48:$V$50)</f>
        <v>1</v>
      </c>
    </row>
    <row r="49" spans="1:23" ht="21" customHeight="1">
      <c r="A49" s="4">
        <f t="shared" si="0"/>
        <v>39</v>
      </c>
      <c r="B49" s="3" t="s">
        <v>38</v>
      </c>
      <c r="C49" s="52" t="s">
        <v>35</v>
      </c>
      <c r="D49" s="54">
        <v>35261</v>
      </c>
      <c r="E49" s="52" t="s">
        <v>81</v>
      </c>
      <c r="F49" s="52" t="s">
        <v>33</v>
      </c>
      <c r="G49" s="20" t="s">
        <v>2</v>
      </c>
      <c r="H49" s="40">
        <v>10</v>
      </c>
      <c r="I49" s="115">
        <v>30</v>
      </c>
      <c r="J49" s="70">
        <v>5</v>
      </c>
      <c r="K49" s="144">
        <v>90</v>
      </c>
      <c r="L49" s="40">
        <f t="shared" si="1"/>
        <v>15</v>
      </c>
      <c r="M49" s="41">
        <f t="shared" si="2"/>
        <v>120</v>
      </c>
      <c r="N49" s="4">
        <v>0</v>
      </c>
      <c r="O49" s="116">
        <v>50</v>
      </c>
      <c r="P49" s="52">
        <v>1</v>
      </c>
      <c r="Q49" s="147">
        <v>70</v>
      </c>
      <c r="R49" s="138">
        <f t="shared" si="3"/>
        <v>1</v>
      </c>
      <c r="S49" s="5">
        <f t="shared" si="4"/>
        <v>120</v>
      </c>
      <c r="T49" s="128">
        <f t="shared" si="5"/>
        <v>16</v>
      </c>
      <c r="U49" s="52">
        <f t="shared" si="6"/>
        <v>240</v>
      </c>
      <c r="V49" s="132">
        <f t="shared" si="7"/>
        <v>16000</v>
      </c>
      <c r="W49" s="135">
        <f>RANK(V49,$V$48:$V$50)</f>
        <v>2</v>
      </c>
    </row>
    <row r="50" spans="1:23" ht="21" customHeight="1" thickBot="1">
      <c r="A50" s="6">
        <f t="shared" si="0"/>
        <v>40</v>
      </c>
      <c r="B50" s="7" t="s">
        <v>39</v>
      </c>
      <c r="C50" s="104" t="s">
        <v>35</v>
      </c>
      <c r="D50" s="66">
        <v>35584</v>
      </c>
      <c r="E50" s="104" t="s">
        <v>81</v>
      </c>
      <c r="F50" s="104" t="s">
        <v>40</v>
      </c>
      <c r="G50" s="21">
        <v>1</v>
      </c>
      <c r="H50" s="42">
        <v>5</v>
      </c>
      <c r="I50" s="122">
        <v>30</v>
      </c>
      <c r="J50" s="78">
        <v>0</v>
      </c>
      <c r="K50" s="145">
        <v>73</v>
      </c>
      <c r="L50" s="42">
        <f t="shared" si="1"/>
        <v>5</v>
      </c>
      <c r="M50" s="43">
        <f t="shared" si="2"/>
        <v>103</v>
      </c>
      <c r="N50" s="6">
        <v>0</v>
      </c>
      <c r="O50" s="123">
        <v>50</v>
      </c>
      <c r="P50" s="104">
        <v>2</v>
      </c>
      <c r="Q50" s="148">
        <v>61</v>
      </c>
      <c r="R50" s="139">
        <f t="shared" si="3"/>
        <v>2</v>
      </c>
      <c r="S50" s="8">
        <f t="shared" si="4"/>
        <v>111</v>
      </c>
      <c r="T50" s="129">
        <f t="shared" si="5"/>
        <v>7</v>
      </c>
      <c r="U50" s="104">
        <f t="shared" si="6"/>
        <v>214</v>
      </c>
      <c r="V50" s="133">
        <f t="shared" si="7"/>
        <v>7026</v>
      </c>
      <c r="W50" s="136">
        <f>RANK(V50,$V$48:$V$50)</f>
        <v>3</v>
      </c>
    </row>
    <row r="51" spans="1:23" ht="17.25" customHeight="1"/>
    <row r="52" spans="1:23" ht="19.5" customHeight="1">
      <c r="A52" s="13" t="s">
        <v>22</v>
      </c>
      <c r="E52" s="13" t="s">
        <v>84</v>
      </c>
    </row>
    <row r="53" spans="1:23" ht="19.5" customHeight="1">
      <c r="A53" s="13"/>
      <c r="E53" s="13"/>
    </row>
    <row r="54" spans="1:23" ht="19.5" customHeight="1">
      <c r="A54" s="13" t="s">
        <v>106</v>
      </c>
      <c r="E54" s="13" t="s">
        <v>107</v>
      </c>
    </row>
    <row r="55" spans="1:23" ht="19.5" customHeight="1">
      <c r="A55" s="13"/>
      <c r="E55" s="13"/>
    </row>
    <row r="56" spans="1:23" ht="19.5" customHeight="1">
      <c r="A56" s="13"/>
      <c r="E56" s="13" t="s">
        <v>24</v>
      </c>
    </row>
    <row r="57" spans="1:23">
      <c r="A57" s="13"/>
      <c r="G57" s="13"/>
    </row>
  </sheetData>
  <sortState ref="A41:W47">
    <sortCondition ref="W41:W47"/>
  </sortState>
  <mergeCells count="15">
    <mergeCell ref="A1:W1"/>
    <mergeCell ref="A2:W2"/>
    <mergeCell ref="A3:W3"/>
    <mergeCell ref="N7:S7"/>
    <mergeCell ref="A6:H6"/>
    <mergeCell ref="W7:W8"/>
    <mergeCell ref="T7:U7"/>
    <mergeCell ref="H7:M7"/>
    <mergeCell ref="A7:A8"/>
    <mergeCell ref="B7:B8"/>
    <mergeCell ref="F7:F8"/>
    <mergeCell ref="G7:G8"/>
    <mergeCell ref="D7:D8"/>
    <mergeCell ref="C7:C8"/>
    <mergeCell ref="E7:E8"/>
  </mergeCells>
  <printOptions horizontalCentered="1"/>
  <pageMargins left="0.5" right="0.23622047244094491" top="0.65" bottom="0.61" header="0.31496062992125984" footer="0.31496062992125984"/>
  <pageSetup paperSize="9" scale="83" fitToHeight="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45"/>
  <sheetViews>
    <sheetView workbookViewId="0">
      <selection activeCell="D15" sqref="D15"/>
    </sheetView>
  </sheetViews>
  <sheetFormatPr defaultRowHeight="15.75" outlineLevelCol="1"/>
  <cols>
    <col min="1" max="1" width="4.85546875" style="45" customWidth="1"/>
    <col min="2" max="2" width="24.28515625" style="2" bestFit="1" customWidth="1"/>
    <col min="3" max="3" width="4.7109375" style="45" bestFit="1" customWidth="1"/>
    <col min="4" max="4" width="11.7109375" style="2" customWidth="1"/>
    <col min="5" max="5" width="11.7109375" style="45" customWidth="1"/>
    <col min="6" max="6" width="14.5703125" style="45" bestFit="1" customWidth="1"/>
    <col min="7" max="7" width="8.28515625" style="45" customWidth="1"/>
    <col min="8" max="15" width="2.85546875" style="45" hidden="1" customWidth="1" outlineLevel="1"/>
    <col min="16" max="16" width="4.140625" style="2" customWidth="1" collapsed="1"/>
    <col min="17" max="17" width="7.28515625" style="2" bestFit="1" customWidth="1"/>
    <col min="18" max="18" width="9.140625" style="2" hidden="1" customWidth="1"/>
    <col min="19" max="19" width="7.28515625" style="44" bestFit="1" customWidth="1"/>
    <col min="20" max="16384" width="9.140625" style="2"/>
  </cols>
  <sheetData>
    <row r="1" spans="1:19" s="14" customFormat="1">
      <c r="A1" s="201" t="s">
        <v>29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s="14" customFormat="1">
      <c r="A2" s="201" t="s">
        <v>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19" ht="12.75" customHeight="1">
      <c r="A3" s="13" t="s">
        <v>87</v>
      </c>
      <c r="B3" s="45"/>
      <c r="D3" s="45"/>
      <c r="F3" s="177" t="s">
        <v>86</v>
      </c>
      <c r="G3" s="177"/>
      <c r="H3" s="177"/>
      <c r="I3" s="177"/>
      <c r="J3" s="177"/>
      <c r="K3" s="177"/>
      <c r="L3" s="177"/>
      <c r="M3" s="177"/>
      <c r="N3" s="177"/>
      <c r="O3" s="177"/>
      <c r="S3" s="22" t="s">
        <v>10</v>
      </c>
    </row>
    <row r="4" spans="1:19" ht="7.5" customHeight="1" thickBot="1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1:19" ht="18.75" customHeight="1">
      <c r="A5" s="183" t="s">
        <v>14</v>
      </c>
      <c r="B5" s="185" t="s">
        <v>15</v>
      </c>
      <c r="C5" s="191" t="s">
        <v>32</v>
      </c>
      <c r="D5" s="189" t="s">
        <v>30</v>
      </c>
      <c r="E5" s="189" t="s">
        <v>78</v>
      </c>
      <c r="F5" s="185" t="s">
        <v>16</v>
      </c>
      <c r="G5" s="187" t="s">
        <v>17</v>
      </c>
      <c r="H5" s="202">
        <v>1</v>
      </c>
      <c r="I5" s="195">
        <v>2</v>
      </c>
      <c r="J5" s="195">
        <v>3</v>
      </c>
      <c r="K5" s="195">
        <v>4</v>
      </c>
      <c r="L5" s="195">
        <v>5</v>
      </c>
      <c r="M5" s="195">
        <v>6</v>
      </c>
      <c r="N5" s="195">
        <v>7</v>
      </c>
      <c r="O5" s="197">
        <v>8</v>
      </c>
      <c r="P5" s="199" t="s">
        <v>21</v>
      </c>
      <c r="Q5" s="200"/>
      <c r="R5" s="64"/>
      <c r="S5" s="178" t="s">
        <v>18</v>
      </c>
    </row>
    <row r="6" spans="1:19" ht="21" customHeight="1" thickBot="1">
      <c r="A6" s="184"/>
      <c r="B6" s="186"/>
      <c r="C6" s="192"/>
      <c r="D6" s="190"/>
      <c r="E6" s="190"/>
      <c r="F6" s="186"/>
      <c r="G6" s="188"/>
      <c r="H6" s="203"/>
      <c r="I6" s="196"/>
      <c r="J6" s="196" t="s">
        <v>4</v>
      </c>
      <c r="K6" s="196"/>
      <c r="L6" s="196"/>
      <c r="M6" s="196"/>
      <c r="N6" s="196" t="s">
        <v>4</v>
      </c>
      <c r="O6" s="198"/>
      <c r="P6" s="87" t="s">
        <v>12</v>
      </c>
      <c r="Q6" s="88" t="s">
        <v>13</v>
      </c>
      <c r="R6" s="67"/>
      <c r="S6" s="179"/>
    </row>
    <row r="7" spans="1:19" ht="21" hidden="1" customHeight="1" thickBot="1">
      <c r="A7" s="26"/>
      <c r="B7" s="27"/>
      <c r="C7" s="27"/>
      <c r="D7" s="27"/>
      <c r="E7" s="27"/>
      <c r="F7" s="27"/>
      <c r="G7" s="69"/>
      <c r="H7" s="80"/>
      <c r="I7" s="71"/>
      <c r="J7" s="72"/>
      <c r="K7" s="71"/>
      <c r="L7" s="71"/>
      <c r="M7" s="71"/>
      <c r="N7" s="72"/>
      <c r="O7" s="81"/>
      <c r="P7" s="89"/>
      <c r="Q7" s="90"/>
      <c r="S7" s="30"/>
    </row>
    <row r="8" spans="1:19" ht="21" hidden="1" customHeight="1" thickBot="1">
      <c r="A8" s="46" t="s">
        <v>14</v>
      </c>
      <c r="B8" s="50" t="s">
        <v>25</v>
      </c>
      <c r="C8" s="50"/>
      <c r="D8" s="50" t="s">
        <v>83</v>
      </c>
      <c r="E8" s="50" t="s">
        <v>82</v>
      </c>
      <c r="F8" s="50" t="s">
        <v>26</v>
      </c>
      <c r="G8" s="68" t="s">
        <v>27</v>
      </c>
      <c r="H8" s="82"/>
      <c r="I8" s="73"/>
      <c r="J8" s="74"/>
      <c r="K8" s="73"/>
      <c r="L8" s="73"/>
      <c r="M8" s="73"/>
      <c r="N8" s="74"/>
      <c r="O8" s="83"/>
      <c r="P8" s="91">
        <v>17</v>
      </c>
      <c r="Q8" s="92">
        <v>18</v>
      </c>
      <c r="R8" s="64"/>
      <c r="S8" s="49" t="s">
        <v>28</v>
      </c>
    </row>
    <row r="9" spans="1:19" ht="21.75" customHeight="1">
      <c r="A9" s="55">
        <f t="shared" ref="A9:A38" si="0">ROW()-8</f>
        <v>1</v>
      </c>
      <c r="B9" s="56" t="s">
        <v>50</v>
      </c>
      <c r="C9" s="47" t="s">
        <v>43</v>
      </c>
      <c r="D9" s="57">
        <v>35951</v>
      </c>
      <c r="E9" s="58" t="s">
        <v>80</v>
      </c>
      <c r="F9" s="47" t="s">
        <v>33</v>
      </c>
      <c r="G9" s="62">
        <v>1</v>
      </c>
      <c r="H9" s="55">
        <v>5</v>
      </c>
      <c r="I9" s="47">
        <v>5</v>
      </c>
      <c r="J9" s="75">
        <v>5</v>
      </c>
      <c r="K9" s="47">
        <v>5</v>
      </c>
      <c r="L9" s="47">
        <v>5</v>
      </c>
      <c r="M9" s="47">
        <v>5</v>
      </c>
      <c r="N9" s="75">
        <v>5</v>
      </c>
      <c r="O9" s="59">
        <v>5</v>
      </c>
      <c r="P9" s="63">
        <f t="shared" ref="P9:P38" si="1">SUM(H9:O9)</f>
        <v>40</v>
      </c>
      <c r="Q9" s="59">
        <v>58</v>
      </c>
      <c r="R9" s="84">
        <f t="shared" ref="R9:R38" si="2">P9*1000+90-Q9</f>
        <v>40032</v>
      </c>
      <c r="S9" s="76">
        <f t="shared" ref="S9:S38" si="3">RANK(R9,$R$9:$R$38)</f>
        <v>1</v>
      </c>
    </row>
    <row r="10" spans="1:19" ht="21.75" customHeight="1">
      <c r="A10" s="4">
        <f t="shared" si="0"/>
        <v>2</v>
      </c>
      <c r="B10" s="3" t="s">
        <v>42</v>
      </c>
      <c r="C10" s="52" t="s">
        <v>43</v>
      </c>
      <c r="D10" s="53">
        <v>37412</v>
      </c>
      <c r="E10" s="54" t="s">
        <v>79</v>
      </c>
      <c r="F10" s="52" t="s">
        <v>33</v>
      </c>
      <c r="G10" s="20" t="s">
        <v>2</v>
      </c>
      <c r="H10" s="4">
        <v>5</v>
      </c>
      <c r="I10" s="52">
        <v>5</v>
      </c>
      <c r="J10" s="70">
        <v>5</v>
      </c>
      <c r="K10" s="52">
        <v>5</v>
      </c>
      <c r="L10" s="52">
        <v>5</v>
      </c>
      <c r="M10" s="52">
        <v>5</v>
      </c>
      <c r="N10" s="70">
        <v>5</v>
      </c>
      <c r="O10" s="5">
        <v>5</v>
      </c>
      <c r="P10" s="24">
        <f t="shared" si="1"/>
        <v>40</v>
      </c>
      <c r="Q10" s="5">
        <v>59</v>
      </c>
      <c r="R10" s="85">
        <f t="shared" si="2"/>
        <v>40031</v>
      </c>
      <c r="S10" s="77">
        <f t="shared" si="3"/>
        <v>2</v>
      </c>
    </row>
    <row r="11" spans="1:19" ht="21.75" customHeight="1">
      <c r="A11" s="4">
        <f t="shared" si="0"/>
        <v>3</v>
      </c>
      <c r="B11" s="3" t="s">
        <v>101</v>
      </c>
      <c r="C11" s="52" t="s">
        <v>35</v>
      </c>
      <c r="D11" s="53">
        <v>36455</v>
      </c>
      <c r="E11" s="54" t="s">
        <v>80</v>
      </c>
      <c r="F11" s="52" t="s">
        <v>33</v>
      </c>
      <c r="G11" s="20" t="s">
        <v>2</v>
      </c>
      <c r="H11" s="4">
        <v>5</v>
      </c>
      <c r="I11" s="52">
        <v>5</v>
      </c>
      <c r="J11" s="70">
        <v>5</v>
      </c>
      <c r="K11" s="52">
        <v>5</v>
      </c>
      <c r="L11" s="52">
        <v>5</v>
      </c>
      <c r="M11" s="52">
        <v>5</v>
      </c>
      <c r="N11" s="70">
        <v>5</v>
      </c>
      <c r="O11" s="5">
        <v>5</v>
      </c>
      <c r="P11" s="24">
        <f t="shared" si="1"/>
        <v>40</v>
      </c>
      <c r="Q11" s="5">
        <v>77</v>
      </c>
      <c r="R11" s="85">
        <f t="shared" si="2"/>
        <v>40013</v>
      </c>
      <c r="S11" s="77">
        <f t="shared" si="3"/>
        <v>3</v>
      </c>
    </row>
    <row r="12" spans="1:19" ht="21.75" customHeight="1">
      <c r="A12" s="4">
        <f t="shared" si="0"/>
        <v>4</v>
      </c>
      <c r="B12" s="3" t="s">
        <v>58</v>
      </c>
      <c r="C12" s="52" t="s">
        <v>43</v>
      </c>
      <c r="D12" s="53">
        <v>37521</v>
      </c>
      <c r="E12" s="54" t="s">
        <v>79</v>
      </c>
      <c r="F12" s="52" t="s">
        <v>3</v>
      </c>
      <c r="G12" s="20" t="s">
        <v>2</v>
      </c>
      <c r="H12" s="4">
        <v>5</v>
      </c>
      <c r="I12" s="52">
        <v>5</v>
      </c>
      <c r="J12" s="70">
        <v>5</v>
      </c>
      <c r="K12" s="52">
        <v>4</v>
      </c>
      <c r="L12" s="52">
        <v>5</v>
      </c>
      <c r="M12" s="52">
        <v>5</v>
      </c>
      <c r="N12" s="70">
        <v>5</v>
      </c>
      <c r="O12" s="5">
        <v>5</v>
      </c>
      <c r="P12" s="24">
        <f t="shared" si="1"/>
        <v>39</v>
      </c>
      <c r="Q12" s="5">
        <v>74</v>
      </c>
      <c r="R12" s="85">
        <f t="shared" si="2"/>
        <v>39016</v>
      </c>
      <c r="S12" s="77">
        <f t="shared" si="3"/>
        <v>4</v>
      </c>
    </row>
    <row r="13" spans="1:19" ht="21.75" customHeight="1">
      <c r="A13" s="4">
        <f t="shared" si="0"/>
        <v>5</v>
      </c>
      <c r="B13" s="3" t="s">
        <v>48</v>
      </c>
      <c r="C13" s="52" t="s">
        <v>43</v>
      </c>
      <c r="D13" s="53">
        <v>36307</v>
      </c>
      <c r="E13" s="54" t="s">
        <v>80</v>
      </c>
      <c r="F13" s="52" t="s">
        <v>33</v>
      </c>
      <c r="G13" s="20" t="s">
        <v>2</v>
      </c>
      <c r="H13" s="4">
        <v>5</v>
      </c>
      <c r="I13" s="52">
        <v>5</v>
      </c>
      <c r="J13" s="70">
        <v>0</v>
      </c>
      <c r="K13" s="52">
        <v>5</v>
      </c>
      <c r="L13" s="52">
        <v>5</v>
      </c>
      <c r="M13" s="52">
        <v>5</v>
      </c>
      <c r="N13" s="70">
        <v>5</v>
      </c>
      <c r="O13" s="5">
        <v>5</v>
      </c>
      <c r="P13" s="24">
        <f t="shared" si="1"/>
        <v>35</v>
      </c>
      <c r="Q13" s="5">
        <v>35</v>
      </c>
      <c r="R13" s="85">
        <f t="shared" si="2"/>
        <v>35055</v>
      </c>
      <c r="S13" s="77">
        <f t="shared" si="3"/>
        <v>5</v>
      </c>
    </row>
    <row r="14" spans="1:19" ht="21.75" customHeight="1">
      <c r="A14" s="4">
        <f t="shared" si="0"/>
        <v>6</v>
      </c>
      <c r="B14" s="3" t="s">
        <v>67</v>
      </c>
      <c r="C14" s="52" t="s">
        <v>43</v>
      </c>
      <c r="D14" s="54">
        <v>35525</v>
      </c>
      <c r="E14" s="54" t="s">
        <v>79</v>
      </c>
      <c r="F14" s="52" t="s">
        <v>33</v>
      </c>
      <c r="G14" s="20" t="s">
        <v>2</v>
      </c>
      <c r="H14" s="4">
        <v>5</v>
      </c>
      <c r="I14" s="52">
        <v>5</v>
      </c>
      <c r="J14" s="70">
        <v>5</v>
      </c>
      <c r="K14" s="52">
        <v>0</v>
      </c>
      <c r="L14" s="52">
        <v>5</v>
      </c>
      <c r="M14" s="52">
        <v>5</v>
      </c>
      <c r="N14" s="70">
        <v>5</v>
      </c>
      <c r="O14" s="5">
        <v>5</v>
      </c>
      <c r="P14" s="24">
        <f t="shared" si="1"/>
        <v>35</v>
      </c>
      <c r="Q14" s="5">
        <v>60</v>
      </c>
      <c r="R14" s="85">
        <f t="shared" si="2"/>
        <v>35030</v>
      </c>
      <c r="S14" s="77">
        <f t="shared" si="3"/>
        <v>6</v>
      </c>
    </row>
    <row r="15" spans="1:19" ht="21.75" customHeight="1">
      <c r="A15" s="4">
        <f t="shared" si="0"/>
        <v>7</v>
      </c>
      <c r="B15" s="3" t="s">
        <v>74</v>
      </c>
      <c r="C15" s="52" t="s">
        <v>43</v>
      </c>
      <c r="D15" s="53">
        <v>35571</v>
      </c>
      <c r="E15" s="52" t="s">
        <v>81</v>
      </c>
      <c r="F15" s="52" t="s">
        <v>73</v>
      </c>
      <c r="G15" s="20" t="s">
        <v>2</v>
      </c>
      <c r="H15" s="4">
        <v>5</v>
      </c>
      <c r="I15" s="52">
        <v>5</v>
      </c>
      <c r="J15" s="70">
        <v>5</v>
      </c>
      <c r="K15" s="52">
        <v>5</v>
      </c>
      <c r="L15" s="52">
        <v>0</v>
      </c>
      <c r="M15" s="52">
        <v>5</v>
      </c>
      <c r="N15" s="70">
        <v>5</v>
      </c>
      <c r="O15" s="5">
        <v>5</v>
      </c>
      <c r="P15" s="24">
        <f t="shared" si="1"/>
        <v>35</v>
      </c>
      <c r="Q15" s="5">
        <v>81</v>
      </c>
      <c r="R15" s="85">
        <f t="shared" si="2"/>
        <v>35009</v>
      </c>
      <c r="S15" s="77">
        <f t="shared" si="3"/>
        <v>7</v>
      </c>
    </row>
    <row r="16" spans="1:19" ht="21.75" customHeight="1">
      <c r="A16" s="4">
        <f t="shared" si="0"/>
        <v>8</v>
      </c>
      <c r="B16" s="3" t="s">
        <v>60</v>
      </c>
      <c r="C16" s="52" t="s">
        <v>43</v>
      </c>
      <c r="D16" s="53">
        <v>35607</v>
      </c>
      <c r="E16" s="52" t="s">
        <v>81</v>
      </c>
      <c r="F16" s="52" t="s">
        <v>3</v>
      </c>
      <c r="G16" s="20" t="s">
        <v>2</v>
      </c>
      <c r="H16" s="4">
        <v>5</v>
      </c>
      <c r="I16" s="52">
        <v>5</v>
      </c>
      <c r="J16" s="70">
        <v>5</v>
      </c>
      <c r="K16" s="52">
        <v>0</v>
      </c>
      <c r="L16" s="52">
        <v>5</v>
      </c>
      <c r="M16" s="52">
        <v>5</v>
      </c>
      <c r="N16" s="70">
        <v>5</v>
      </c>
      <c r="O16" s="5">
        <v>5</v>
      </c>
      <c r="P16" s="24">
        <f t="shared" si="1"/>
        <v>35</v>
      </c>
      <c r="Q16" s="5">
        <v>83</v>
      </c>
      <c r="R16" s="85">
        <f t="shared" si="2"/>
        <v>35007</v>
      </c>
      <c r="S16" s="77">
        <f t="shared" si="3"/>
        <v>8</v>
      </c>
    </row>
    <row r="17" spans="1:19" ht="21.75" customHeight="1">
      <c r="A17" s="4">
        <f t="shared" si="0"/>
        <v>9</v>
      </c>
      <c r="B17" s="3" t="s">
        <v>52</v>
      </c>
      <c r="C17" s="52" t="s">
        <v>43</v>
      </c>
      <c r="D17" s="53">
        <v>37252</v>
      </c>
      <c r="E17" s="54" t="s">
        <v>79</v>
      </c>
      <c r="F17" s="52" t="s">
        <v>53</v>
      </c>
      <c r="G17" s="20" t="s">
        <v>2</v>
      </c>
      <c r="H17" s="4">
        <v>5</v>
      </c>
      <c r="I17" s="52">
        <v>0</v>
      </c>
      <c r="J17" s="70">
        <v>5</v>
      </c>
      <c r="K17" s="52">
        <v>5</v>
      </c>
      <c r="L17" s="52">
        <v>5</v>
      </c>
      <c r="M17" s="52">
        <v>5</v>
      </c>
      <c r="N17" s="70">
        <v>5</v>
      </c>
      <c r="O17" s="5">
        <v>5</v>
      </c>
      <c r="P17" s="24">
        <f t="shared" si="1"/>
        <v>35</v>
      </c>
      <c r="Q17" s="5">
        <v>90</v>
      </c>
      <c r="R17" s="85">
        <f t="shared" si="2"/>
        <v>35000</v>
      </c>
      <c r="S17" s="77">
        <f t="shared" si="3"/>
        <v>9</v>
      </c>
    </row>
    <row r="18" spans="1:19" ht="21.75" customHeight="1">
      <c r="A18" s="4">
        <f t="shared" si="0"/>
        <v>10</v>
      </c>
      <c r="B18" s="3" t="s">
        <v>56</v>
      </c>
      <c r="C18" s="52" t="s">
        <v>43</v>
      </c>
      <c r="D18" s="53">
        <v>35481</v>
      </c>
      <c r="E18" s="52" t="s">
        <v>81</v>
      </c>
      <c r="F18" s="52" t="s">
        <v>33</v>
      </c>
      <c r="G18" s="20">
        <v>1</v>
      </c>
      <c r="H18" s="4">
        <v>5</v>
      </c>
      <c r="I18" s="52">
        <v>5</v>
      </c>
      <c r="J18" s="70">
        <v>0</v>
      </c>
      <c r="K18" s="52">
        <v>4</v>
      </c>
      <c r="L18" s="52">
        <v>5</v>
      </c>
      <c r="M18" s="52">
        <v>5</v>
      </c>
      <c r="N18" s="70">
        <v>5</v>
      </c>
      <c r="O18" s="5">
        <v>5</v>
      </c>
      <c r="P18" s="24">
        <f t="shared" si="1"/>
        <v>34</v>
      </c>
      <c r="Q18" s="5">
        <v>90</v>
      </c>
      <c r="R18" s="85">
        <f t="shared" si="2"/>
        <v>34000</v>
      </c>
      <c r="S18" s="77">
        <f t="shared" si="3"/>
        <v>10</v>
      </c>
    </row>
    <row r="19" spans="1:19" ht="21.75" customHeight="1">
      <c r="A19" s="4">
        <f t="shared" si="0"/>
        <v>11</v>
      </c>
      <c r="B19" s="3" t="s">
        <v>76</v>
      </c>
      <c r="C19" s="52" t="s">
        <v>35</v>
      </c>
      <c r="D19" s="117">
        <v>35216</v>
      </c>
      <c r="E19" s="52" t="s">
        <v>81</v>
      </c>
      <c r="F19" s="52" t="s">
        <v>77</v>
      </c>
      <c r="G19" s="20" t="s">
        <v>2</v>
      </c>
      <c r="H19" s="4">
        <v>5</v>
      </c>
      <c r="I19" s="52">
        <v>0</v>
      </c>
      <c r="J19" s="70">
        <v>5</v>
      </c>
      <c r="K19" s="52">
        <v>0</v>
      </c>
      <c r="L19" s="52">
        <v>5</v>
      </c>
      <c r="M19" s="52">
        <v>5</v>
      </c>
      <c r="N19" s="70">
        <v>5</v>
      </c>
      <c r="O19" s="5">
        <v>5</v>
      </c>
      <c r="P19" s="24">
        <f t="shared" si="1"/>
        <v>30</v>
      </c>
      <c r="Q19" s="5">
        <v>90</v>
      </c>
      <c r="R19" s="85">
        <f t="shared" si="2"/>
        <v>30000</v>
      </c>
      <c r="S19" s="77">
        <f t="shared" si="3"/>
        <v>11</v>
      </c>
    </row>
    <row r="20" spans="1:19" ht="21.75" customHeight="1">
      <c r="A20" s="4">
        <f t="shared" si="0"/>
        <v>12</v>
      </c>
      <c r="B20" s="3" t="s">
        <v>51</v>
      </c>
      <c r="C20" s="52" t="s">
        <v>43</v>
      </c>
      <c r="D20" s="53">
        <v>36102</v>
      </c>
      <c r="E20" s="54" t="s">
        <v>80</v>
      </c>
      <c r="F20" s="52" t="s">
        <v>33</v>
      </c>
      <c r="G20" s="20" t="s">
        <v>2</v>
      </c>
      <c r="H20" s="4">
        <v>0</v>
      </c>
      <c r="I20" s="52">
        <v>5</v>
      </c>
      <c r="J20" s="70">
        <v>0</v>
      </c>
      <c r="K20" s="52">
        <v>0</v>
      </c>
      <c r="L20" s="52">
        <v>5</v>
      </c>
      <c r="M20" s="52">
        <v>5</v>
      </c>
      <c r="N20" s="70">
        <v>5</v>
      </c>
      <c r="O20" s="5">
        <v>5</v>
      </c>
      <c r="P20" s="24">
        <f t="shared" si="1"/>
        <v>25</v>
      </c>
      <c r="Q20" s="5">
        <v>87</v>
      </c>
      <c r="R20" s="85">
        <f t="shared" si="2"/>
        <v>25003</v>
      </c>
      <c r="S20" s="77">
        <f t="shared" si="3"/>
        <v>12</v>
      </c>
    </row>
    <row r="21" spans="1:19" ht="21.75" customHeight="1">
      <c r="A21" s="4">
        <f t="shared" si="0"/>
        <v>13</v>
      </c>
      <c r="B21" s="3" t="s">
        <v>72</v>
      </c>
      <c r="C21" s="52" t="s">
        <v>43</v>
      </c>
      <c r="D21" s="53">
        <v>36700</v>
      </c>
      <c r="E21" s="54" t="s">
        <v>79</v>
      </c>
      <c r="F21" s="52" t="s">
        <v>73</v>
      </c>
      <c r="G21" s="20">
        <v>1</v>
      </c>
      <c r="H21" s="4">
        <v>5</v>
      </c>
      <c r="I21" s="52">
        <v>0</v>
      </c>
      <c r="J21" s="70">
        <v>0</v>
      </c>
      <c r="K21" s="52">
        <v>0</v>
      </c>
      <c r="L21" s="52">
        <v>5</v>
      </c>
      <c r="M21" s="52">
        <v>5</v>
      </c>
      <c r="N21" s="70">
        <v>5</v>
      </c>
      <c r="O21" s="5">
        <v>5</v>
      </c>
      <c r="P21" s="24">
        <f t="shared" si="1"/>
        <v>25</v>
      </c>
      <c r="Q21" s="5">
        <v>90</v>
      </c>
      <c r="R21" s="85">
        <f t="shared" si="2"/>
        <v>25000</v>
      </c>
      <c r="S21" s="77">
        <f t="shared" si="3"/>
        <v>13</v>
      </c>
    </row>
    <row r="22" spans="1:19" ht="21.75" customHeight="1">
      <c r="A22" s="4">
        <f t="shared" si="0"/>
        <v>14</v>
      </c>
      <c r="B22" s="3" t="s">
        <v>100</v>
      </c>
      <c r="C22" s="52" t="s">
        <v>35</v>
      </c>
      <c r="D22" s="53">
        <v>35812</v>
      </c>
      <c r="E22" s="54" t="s">
        <v>80</v>
      </c>
      <c r="F22" s="52" t="s">
        <v>33</v>
      </c>
      <c r="G22" s="20" t="s">
        <v>2</v>
      </c>
      <c r="H22" s="4">
        <v>5</v>
      </c>
      <c r="I22" s="52">
        <v>0</v>
      </c>
      <c r="J22" s="70">
        <v>0</v>
      </c>
      <c r="K22" s="52">
        <v>0</v>
      </c>
      <c r="L22" s="52">
        <v>5</v>
      </c>
      <c r="M22" s="52">
        <v>5</v>
      </c>
      <c r="N22" s="70">
        <v>5</v>
      </c>
      <c r="O22" s="5">
        <v>5</v>
      </c>
      <c r="P22" s="24">
        <f t="shared" si="1"/>
        <v>25</v>
      </c>
      <c r="Q22" s="5">
        <v>90</v>
      </c>
      <c r="R22" s="85">
        <f t="shared" si="2"/>
        <v>25000</v>
      </c>
      <c r="S22" s="77">
        <f t="shared" si="3"/>
        <v>13</v>
      </c>
    </row>
    <row r="23" spans="1:19" ht="21.75" customHeight="1">
      <c r="A23" s="4">
        <f t="shared" si="0"/>
        <v>15</v>
      </c>
      <c r="B23" s="3" t="s">
        <v>38</v>
      </c>
      <c r="C23" s="52" t="s">
        <v>35</v>
      </c>
      <c r="D23" s="53">
        <v>35261</v>
      </c>
      <c r="E23" s="52" t="s">
        <v>81</v>
      </c>
      <c r="F23" s="52" t="s">
        <v>33</v>
      </c>
      <c r="G23" s="20" t="s">
        <v>2</v>
      </c>
      <c r="H23" s="4">
        <v>5</v>
      </c>
      <c r="I23" s="52">
        <v>5</v>
      </c>
      <c r="J23" s="70">
        <v>0</v>
      </c>
      <c r="K23" s="52">
        <v>0</v>
      </c>
      <c r="L23" s="52">
        <v>5</v>
      </c>
      <c r="M23" s="52">
        <v>0</v>
      </c>
      <c r="N23" s="70">
        <v>5</v>
      </c>
      <c r="O23" s="5">
        <v>5</v>
      </c>
      <c r="P23" s="24">
        <f t="shared" si="1"/>
        <v>25</v>
      </c>
      <c r="Q23" s="5">
        <v>90</v>
      </c>
      <c r="R23" s="85">
        <f t="shared" si="2"/>
        <v>25000</v>
      </c>
      <c r="S23" s="77">
        <f t="shared" si="3"/>
        <v>13</v>
      </c>
    </row>
    <row r="24" spans="1:19" ht="21.75" customHeight="1">
      <c r="A24" s="4">
        <f t="shared" si="0"/>
        <v>16</v>
      </c>
      <c r="B24" s="3" t="s">
        <v>54</v>
      </c>
      <c r="C24" s="52" t="s">
        <v>43</v>
      </c>
      <c r="D24" s="53">
        <v>35596</v>
      </c>
      <c r="E24" s="52" t="s">
        <v>81</v>
      </c>
      <c r="F24" s="52" t="s">
        <v>3</v>
      </c>
      <c r="G24" s="20" t="s">
        <v>2</v>
      </c>
      <c r="H24" s="4">
        <v>0</v>
      </c>
      <c r="I24" s="52">
        <v>0</v>
      </c>
      <c r="J24" s="70">
        <v>5</v>
      </c>
      <c r="K24" s="52">
        <v>0</v>
      </c>
      <c r="L24" s="52">
        <v>5</v>
      </c>
      <c r="M24" s="52">
        <v>5</v>
      </c>
      <c r="N24" s="70">
        <v>5</v>
      </c>
      <c r="O24" s="5">
        <v>5</v>
      </c>
      <c r="P24" s="24">
        <f t="shared" si="1"/>
        <v>25</v>
      </c>
      <c r="Q24" s="5">
        <v>90</v>
      </c>
      <c r="R24" s="85">
        <f t="shared" si="2"/>
        <v>25000</v>
      </c>
      <c r="S24" s="77">
        <f t="shared" si="3"/>
        <v>13</v>
      </c>
    </row>
    <row r="25" spans="1:19" ht="21.75" customHeight="1">
      <c r="A25" s="4">
        <f t="shared" si="0"/>
        <v>17</v>
      </c>
      <c r="B25" s="3" t="s">
        <v>46</v>
      </c>
      <c r="C25" s="52" t="s">
        <v>43</v>
      </c>
      <c r="D25" s="53">
        <v>36529</v>
      </c>
      <c r="E25" s="54" t="s">
        <v>79</v>
      </c>
      <c r="F25" s="52" t="s">
        <v>1</v>
      </c>
      <c r="G25" s="20">
        <v>1</v>
      </c>
      <c r="H25" s="4">
        <v>0</v>
      </c>
      <c r="I25" s="52">
        <v>0</v>
      </c>
      <c r="J25" s="70">
        <v>5</v>
      </c>
      <c r="K25" s="52">
        <v>0</v>
      </c>
      <c r="L25" s="52">
        <v>5</v>
      </c>
      <c r="M25" s="52">
        <v>5</v>
      </c>
      <c r="N25" s="70">
        <v>5</v>
      </c>
      <c r="O25" s="5">
        <v>1</v>
      </c>
      <c r="P25" s="24">
        <f t="shared" si="1"/>
        <v>21</v>
      </c>
      <c r="Q25" s="5">
        <v>90</v>
      </c>
      <c r="R25" s="85">
        <f t="shared" si="2"/>
        <v>21000</v>
      </c>
      <c r="S25" s="77">
        <f t="shared" si="3"/>
        <v>17</v>
      </c>
    </row>
    <row r="26" spans="1:19" ht="21.75" customHeight="1">
      <c r="A26" s="4">
        <f t="shared" si="0"/>
        <v>18</v>
      </c>
      <c r="B26" s="3" t="s">
        <v>34</v>
      </c>
      <c r="C26" s="52" t="s">
        <v>35</v>
      </c>
      <c r="D26" s="53">
        <v>36335</v>
      </c>
      <c r="E26" s="54" t="s">
        <v>80</v>
      </c>
      <c r="F26" s="52" t="s">
        <v>1</v>
      </c>
      <c r="G26" s="20">
        <v>1</v>
      </c>
      <c r="H26" s="4">
        <v>5</v>
      </c>
      <c r="I26" s="52">
        <v>0</v>
      </c>
      <c r="J26" s="70">
        <v>0</v>
      </c>
      <c r="K26" s="52">
        <v>0</v>
      </c>
      <c r="L26" s="52">
        <v>5</v>
      </c>
      <c r="M26" s="52">
        <v>5</v>
      </c>
      <c r="N26" s="70">
        <v>0</v>
      </c>
      <c r="O26" s="5">
        <v>5</v>
      </c>
      <c r="P26" s="24">
        <f t="shared" si="1"/>
        <v>20</v>
      </c>
      <c r="Q26" s="5">
        <v>90</v>
      </c>
      <c r="R26" s="85">
        <f t="shared" si="2"/>
        <v>20000</v>
      </c>
      <c r="S26" s="77">
        <f t="shared" si="3"/>
        <v>18</v>
      </c>
    </row>
    <row r="27" spans="1:19" ht="21.75" customHeight="1">
      <c r="A27" s="4">
        <f t="shared" si="0"/>
        <v>19</v>
      </c>
      <c r="B27" s="3" t="s">
        <v>31</v>
      </c>
      <c r="C27" s="52" t="s">
        <v>35</v>
      </c>
      <c r="D27" s="53">
        <v>36623</v>
      </c>
      <c r="E27" s="54" t="s">
        <v>79</v>
      </c>
      <c r="F27" s="52" t="s">
        <v>33</v>
      </c>
      <c r="G27" s="20" t="s">
        <v>2</v>
      </c>
      <c r="H27" s="4">
        <v>5</v>
      </c>
      <c r="I27" s="52">
        <v>0</v>
      </c>
      <c r="J27" s="70">
        <v>0</v>
      </c>
      <c r="K27" s="52">
        <v>0</v>
      </c>
      <c r="L27" s="52">
        <v>5</v>
      </c>
      <c r="M27" s="52">
        <v>5</v>
      </c>
      <c r="N27" s="70">
        <v>0</v>
      </c>
      <c r="O27" s="5">
        <v>5</v>
      </c>
      <c r="P27" s="24">
        <f t="shared" si="1"/>
        <v>20</v>
      </c>
      <c r="Q27" s="5">
        <v>90</v>
      </c>
      <c r="R27" s="85">
        <f t="shared" si="2"/>
        <v>20000</v>
      </c>
      <c r="S27" s="77">
        <f t="shared" si="3"/>
        <v>18</v>
      </c>
    </row>
    <row r="28" spans="1:19" ht="21.75" customHeight="1">
      <c r="A28" s="4">
        <f t="shared" si="0"/>
        <v>20</v>
      </c>
      <c r="B28" s="3" t="s">
        <v>49</v>
      </c>
      <c r="C28" s="52" t="s">
        <v>43</v>
      </c>
      <c r="D28" s="53">
        <v>36707</v>
      </c>
      <c r="E28" s="54" t="s">
        <v>79</v>
      </c>
      <c r="F28" s="52" t="s">
        <v>33</v>
      </c>
      <c r="G28" s="20" t="s">
        <v>2</v>
      </c>
      <c r="H28" s="4">
        <v>5</v>
      </c>
      <c r="I28" s="52">
        <v>0</v>
      </c>
      <c r="J28" s="70">
        <v>5</v>
      </c>
      <c r="K28" s="52">
        <v>0</v>
      </c>
      <c r="L28" s="52">
        <v>5</v>
      </c>
      <c r="M28" s="52">
        <v>0</v>
      </c>
      <c r="N28" s="70">
        <v>0</v>
      </c>
      <c r="O28" s="5">
        <v>5</v>
      </c>
      <c r="P28" s="24">
        <f t="shared" si="1"/>
        <v>20</v>
      </c>
      <c r="Q28" s="5">
        <v>90</v>
      </c>
      <c r="R28" s="85">
        <f t="shared" si="2"/>
        <v>20000</v>
      </c>
      <c r="S28" s="77">
        <f t="shared" si="3"/>
        <v>18</v>
      </c>
    </row>
    <row r="29" spans="1:19" ht="21.75" customHeight="1">
      <c r="A29" s="4">
        <f t="shared" si="0"/>
        <v>21</v>
      </c>
      <c r="B29" s="3" t="s">
        <v>55</v>
      </c>
      <c r="C29" s="52" t="s">
        <v>35</v>
      </c>
      <c r="D29" s="53">
        <v>36815</v>
      </c>
      <c r="E29" s="54" t="s">
        <v>79</v>
      </c>
      <c r="F29" s="52" t="s">
        <v>3</v>
      </c>
      <c r="G29" s="20">
        <v>1</v>
      </c>
      <c r="H29" s="4">
        <v>0</v>
      </c>
      <c r="I29" s="52">
        <v>0</v>
      </c>
      <c r="J29" s="70">
        <v>5</v>
      </c>
      <c r="K29" s="52">
        <v>5</v>
      </c>
      <c r="L29" s="52">
        <v>0</v>
      </c>
      <c r="M29" s="52">
        <v>0</v>
      </c>
      <c r="N29" s="70">
        <v>5</v>
      </c>
      <c r="O29" s="5">
        <v>5</v>
      </c>
      <c r="P29" s="24">
        <f t="shared" si="1"/>
        <v>20</v>
      </c>
      <c r="Q29" s="5">
        <v>90</v>
      </c>
      <c r="R29" s="85">
        <f t="shared" si="2"/>
        <v>20000</v>
      </c>
      <c r="S29" s="77">
        <f t="shared" si="3"/>
        <v>18</v>
      </c>
    </row>
    <row r="30" spans="1:19" ht="21.75" customHeight="1">
      <c r="A30" s="4">
        <f t="shared" si="0"/>
        <v>22</v>
      </c>
      <c r="B30" s="3" t="s">
        <v>88</v>
      </c>
      <c r="C30" s="52" t="s">
        <v>35</v>
      </c>
      <c r="D30" s="53">
        <v>36652</v>
      </c>
      <c r="E30" s="54" t="s">
        <v>79</v>
      </c>
      <c r="F30" s="52" t="s">
        <v>69</v>
      </c>
      <c r="G30" s="20">
        <v>1</v>
      </c>
      <c r="H30" s="4">
        <v>5</v>
      </c>
      <c r="I30" s="52">
        <v>0</v>
      </c>
      <c r="J30" s="70">
        <v>5</v>
      </c>
      <c r="K30" s="52">
        <v>0</v>
      </c>
      <c r="L30" s="52">
        <v>5</v>
      </c>
      <c r="M30" s="52">
        <v>0</v>
      </c>
      <c r="N30" s="70">
        <v>0</v>
      </c>
      <c r="O30" s="5">
        <v>5</v>
      </c>
      <c r="P30" s="24">
        <f t="shared" si="1"/>
        <v>20</v>
      </c>
      <c r="Q30" s="5">
        <v>90</v>
      </c>
      <c r="R30" s="85">
        <f t="shared" si="2"/>
        <v>20000</v>
      </c>
      <c r="S30" s="77">
        <f t="shared" si="3"/>
        <v>18</v>
      </c>
    </row>
    <row r="31" spans="1:19" ht="21.75" customHeight="1">
      <c r="A31" s="4">
        <f t="shared" si="0"/>
        <v>23</v>
      </c>
      <c r="B31" s="3" t="s">
        <v>59</v>
      </c>
      <c r="C31" s="52" t="s">
        <v>43</v>
      </c>
      <c r="D31" s="53">
        <v>35664</v>
      </c>
      <c r="E31" s="52" t="s">
        <v>81</v>
      </c>
      <c r="F31" s="52" t="s">
        <v>3</v>
      </c>
      <c r="G31" s="20" t="s">
        <v>2</v>
      </c>
      <c r="H31" s="4">
        <v>0</v>
      </c>
      <c r="I31" s="52">
        <v>0</v>
      </c>
      <c r="J31" s="70">
        <v>0</v>
      </c>
      <c r="K31" s="52">
        <v>4</v>
      </c>
      <c r="L31" s="52">
        <v>5</v>
      </c>
      <c r="M31" s="52">
        <v>0</v>
      </c>
      <c r="N31" s="70">
        <v>5</v>
      </c>
      <c r="O31" s="5">
        <v>2</v>
      </c>
      <c r="P31" s="24">
        <f t="shared" si="1"/>
        <v>16</v>
      </c>
      <c r="Q31" s="5">
        <v>90</v>
      </c>
      <c r="R31" s="85">
        <f t="shared" si="2"/>
        <v>16000</v>
      </c>
      <c r="S31" s="77">
        <f t="shared" si="3"/>
        <v>23</v>
      </c>
    </row>
    <row r="32" spans="1:19" ht="21.75" customHeight="1">
      <c r="A32" s="4">
        <f t="shared" si="0"/>
        <v>24</v>
      </c>
      <c r="B32" s="3" t="s">
        <v>44</v>
      </c>
      <c r="C32" s="52" t="s">
        <v>43</v>
      </c>
      <c r="D32" s="53">
        <v>37270</v>
      </c>
      <c r="E32" s="54" t="s">
        <v>79</v>
      </c>
      <c r="F32" s="52" t="s">
        <v>45</v>
      </c>
      <c r="G32" s="20">
        <v>1</v>
      </c>
      <c r="H32" s="4">
        <v>5</v>
      </c>
      <c r="I32" s="52">
        <v>0</v>
      </c>
      <c r="J32" s="70">
        <v>5</v>
      </c>
      <c r="K32" s="52">
        <v>0</v>
      </c>
      <c r="L32" s="52">
        <v>4</v>
      </c>
      <c r="M32" s="52">
        <v>0</v>
      </c>
      <c r="N32" s="70">
        <v>0</v>
      </c>
      <c r="O32" s="5">
        <v>0</v>
      </c>
      <c r="P32" s="24">
        <f t="shared" si="1"/>
        <v>14</v>
      </c>
      <c r="Q32" s="5">
        <v>90</v>
      </c>
      <c r="R32" s="85">
        <f t="shared" si="2"/>
        <v>14000</v>
      </c>
      <c r="S32" s="77">
        <f t="shared" si="3"/>
        <v>24</v>
      </c>
    </row>
    <row r="33" spans="1:35" ht="21.75" customHeight="1">
      <c r="A33" s="4">
        <f t="shared" si="0"/>
        <v>25</v>
      </c>
      <c r="B33" s="3" t="s">
        <v>39</v>
      </c>
      <c r="C33" s="52" t="s">
        <v>35</v>
      </c>
      <c r="D33" s="53">
        <v>35584</v>
      </c>
      <c r="E33" s="52" t="s">
        <v>81</v>
      </c>
      <c r="F33" s="52" t="s">
        <v>40</v>
      </c>
      <c r="G33" s="20">
        <v>1</v>
      </c>
      <c r="H33" s="4">
        <v>5</v>
      </c>
      <c r="I33" s="52">
        <v>0</v>
      </c>
      <c r="J33" s="70">
        <v>0</v>
      </c>
      <c r="K33" s="52">
        <v>0</v>
      </c>
      <c r="L33" s="52">
        <v>5</v>
      </c>
      <c r="M33" s="52">
        <v>0</v>
      </c>
      <c r="N33" s="70">
        <v>1</v>
      </c>
      <c r="O33" s="5">
        <v>0</v>
      </c>
      <c r="P33" s="24">
        <f t="shared" si="1"/>
        <v>11</v>
      </c>
      <c r="Q33" s="5">
        <v>90</v>
      </c>
      <c r="R33" s="85">
        <f t="shared" si="2"/>
        <v>11000</v>
      </c>
      <c r="S33" s="77">
        <f t="shared" si="3"/>
        <v>25</v>
      </c>
    </row>
    <row r="34" spans="1:35" ht="21.75" customHeight="1">
      <c r="A34" s="4">
        <f t="shared" si="0"/>
        <v>26</v>
      </c>
      <c r="B34" s="3" t="s">
        <v>57</v>
      </c>
      <c r="C34" s="52" t="s">
        <v>43</v>
      </c>
      <c r="D34" s="53">
        <v>37119</v>
      </c>
      <c r="E34" s="54" t="s">
        <v>79</v>
      </c>
      <c r="F34" s="52" t="s">
        <v>3</v>
      </c>
      <c r="G34" s="20" t="s">
        <v>2</v>
      </c>
      <c r="H34" s="4">
        <v>0</v>
      </c>
      <c r="I34" s="52">
        <v>0</v>
      </c>
      <c r="J34" s="70">
        <v>0</v>
      </c>
      <c r="K34" s="52">
        <v>0</v>
      </c>
      <c r="L34" s="52">
        <v>5</v>
      </c>
      <c r="M34" s="52">
        <v>5</v>
      </c>
      <c r="N34" s="70">
        <v>0</v>
      </c>
      <c r="O34" s="5">
        <v>0</v>
      </c>
      <c r="P34" s="24">
        <f t="shared" si="1"/>
        <v>10</v>
      </c>
      <c r="Q34" s="5">
        <v>88</v>
      </c>
      <c r="R34" s="85">
        <f t="shared" si="2"/>
        <v>10002</v>
      </c>
      <c r="S34" s="77">
        <f t="shared" si="3"/>
        <v>26</v>
      </c>
    </row>
    <row r="35" spans="1:35" ht="21.75" customHeight="1">
      <c r="A35" s="4">
        <f t="shared" si="0"/>
        <v>27</v>
      </c>
      <c r="B35" s="3" t="s">
        <v>70</v>
      </c>
      <c r="C35" s="52" t="s">
        <v>35</v>
      </c>
      <c r="D35" s="53">
        <v>36713</v>
      </c>
      <c r="E35" s="54" t="s">
        <v>79</v>
      </c>
      <c r="F35" s="52" t="s">
        <v>71</v>
      </c>
      <c r="G35" s="20">
        <v>2</v>
      </c>
      <c r="H35" s="4">
        <v>5</v>
      </c>
      <c r="I35" s="52">
        <v>0</v>
      </c>
      <c r="J35" s="70">
        <v>0</v>
      </c>
      <c r="K35" s="52">
        <v>0</v>
      </c>
      <c r="L35" s="52">
        <v>0</v>
      </c>
      <c r="M35" s="52">
        <v>0</v>
      </c>
      <c r="N35" s="70">
        <v>0</v>
      </c>
      <c r="O35" s="5">
        <v>5</v>
      </c>
      <c r="P35" s="24">
        <f t="shared" si="1"/>
        <v>10</v>
      </c>
      <c r="Q35" s="5">
        <v>90</v>
      </c>
      <c r="R35" s="85">
        <f t="shared" si="2"/>
        <v>10000</v>
      </c>
      <c r="S35" s="77">
        <f t="shared" si="3"/>
        <v>27</v>
      </c>
    </row>
    <row r="36" spans="1:35" ht="21.75" customHeight="1">
      <c r="A36" s="4">
        <f t="shared" si="0"/>
        <v>28</v>
      </c>
      <c r="B36" s="3" t="s">
        <v>99</v>
      </c>
      <c r="C36" s="52" t="s">
        <v>35</v>
      </c>
      <c r="D36" s="53">
        <v>36562</v>
      </c>
      <c r="E36" s="54" t="s">
        <v>79</v>
      </c>
      <c r="F36" s="52" t="s">
        <v>33</v>
      </c>
      <c r="G36" s="20" t="s">
        <v>2</v>
      </c>
      <c r="H36" s="4">
        <v>5</v>
      </c>
      <c r="I36" s="52">
        <v>0</v>
      </c>
      <c r="J36" s="70">
        <v>0</v>
      </c>
      <c r="K36" s="52">
        <v>0</v>
      </c>
      <c r="L36" s="52">
        <v>5</v>
      </c>
      <c r="M36" s="52">
        <v>0</v>
      </c>
      <c r="N36" s="70">
        <v>0</v>
      </c>
      <c r="O36" s="5">
        <v>0</v>
      </c>
      <c r="P36" s="24">
        <f t="shared" si="1"/>
        <v>10</v>
      </c>
      <c r="Q36" s="5">
        <v>90</v>
      </c>
      <c r="R36" s="85">
        <f t="shared" si="2"/>
        <v>10000</v>
      </c>
      <c r="S36" s="77">
        <f t="shared" si="3"/>
        <v>27</v>
      </c>
    </row>
    <row r="37" spans="1:35" ht="21.75" customHeight="1">
      <c r="A37" s="4">
        <f t="shared" si="0"/>
        <v>29</v>
      </c>
      <c r="B37" s="3" t="s">
        <v>65</v>
      </c>
      <c r="C37" s="52" t="s">
        <v>35</v>
      </c>
      <c r="D37" s="53">
        <v>37807</v>
      </c>
      <c r="E37" s="54" t="s">
        <v>79</v>
      </c>
      <c r="F37" s="52" t="s">
        <v>66</v>
      </c>
      <c r="G37" s="20">
        <v>1</v>
      </c>
      <c r="H37" s="4">
        <v>0</v>
      </c>
      <c r="I37" s="52">
        <v>0</v>
      </c>
      <c r="J37" s="70">
        <v>5</v>
      </c>
      <c r="K37" s="52">
        <v>0</v>
      </c>
      <c r="L37" s="52">
        <v>5</v>
      </c>
      <c r="M37" s="52">
        <v>0</v>
      </c>
      <c r="N37" s="70">
        <v>0</v>
      </c>
      <c r="O37" s="5">
        <v>0</v>
      </c>
      <c r="P37" s="24">
        <f t="shared" si="1"/>
        <v>10</v>
      </c>
      <c r="Q37" s="5">
        <v>90</v>
      </c>
      <c r="R37" s="85">
        <f t="shared" si="2"/>
        <v>10000</v>
      </c>
      <c r="S37" s="77">
        <f t="shared" si="3"/>
        <v>27</v>
      </c>
    </row>
    <row r="38" spans="1:35" ht="21.75" customHeight="1" thickBot="1">
      <c r="A38" s="6">
        <f t="shared" si="0"/>
        <v>30</v>
      </c>
      <c r="B38" s="7" t="s">
        <v>47</v>
      </c>
      <c r="C38" s="48" t="s">
        <v>43</v>
      </c>
      <c r="D38" s="65">
        <v>37433</v>
      </c>
      <c r="E38" s="66" t="s">
        <v>79</v>
      </c>
      <c r="F38" s="48" t="s">
        <v>1</v>
      </c>
      <c r="G38" s="21">
        <v>3</v>
      </c>
      <c r="H38" s="6">
        <v>0</v>
      </c>
      <c r="I38" s="48">
        <v>0</v>
      </c>
      <c r="J38" s="78">
        <v>0</v>
      </c>
      <c r="K38" s="48">
        <v>0</v>
      </c>
      <c r="L38" s="48">
        <v>0</v>
      </c>
      <c r="M38" s="48">
        <v>0</v>
      </c>
      <c r="N38" s="78">
        <v>0</v>
      </c>
      <c r="O38" s="8">
        <v>1</v>
      </c>
      <c r="P38" s="25">
        <f t="shared" si="1"/>
        <v>1</v>
      </c>
      <c r="Q38" s="8">
        <v>90</v>
      </c>
      <c r="R38" s="86">
        <f t="shared" si="2"/>
        <v>1000</v>
      </c>
      <c r="S38" s="79">
        <f t="shared" si="3"/>
        <v>30</v>
      </c>
    </row>
    <row r="39" spans="1:35" ht="10.5" customHeight="1"/>
    <row r="40" spans="1:35">
      <c r="A40" s="13" t="s">
        <v>22</v>
      </c>
      <c r="G40" s="13" t="s">
        <v>84</v>
      </c>
      <c r="H40" s="13"/>
      <c r="I40" s="13"/>
      <c r="K40" s="13"/>
      <c r="L40" s="13"/>
      <c r="M40" s="13"/>
      <c r="O40" s="13"/>
    </row>
    <row r="41" spans="1:35" ht="9" customHeight="1">
      <c r="A41" s="13"/>
      <c r="G41" s="13"/>
      <c r="H41" s="13"/>
      <c r="I41" s="13"/>
      <c r="K41" s="13"/>
      <c r="L41" s="13"/>
      <c r="M41" s="13"/>
      <c r="O41" s="13"/>
    </row>
    <row r="42" spans="1:35" s="45" customFormat="1" hidden="1">
      <c r="A42" s="13" t="s">
        <v>23</v>
      </c>
      <c r="B42" s="2"/>
      <c r="D42" s="2"/>
      <c r="G42" s="13" t="s">
        <v>85</v>
      </c>
      <c r="H42" s="13"/>
      <c r="I42" s="13"/>
      <c r="K42" s="13"/>
      <c r="L42" s="13"/>
      <c r="M42" s="13"/>
      <c r="O42" s="13"/>
      <c r="P42" s="2"/>
      <c r="Q42" s="2"/>
      <c r="R42" s="2"/>
      <c r="S42" s="44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s="45" customFormat="1" ht="9" hidden="1" customHeight="1">
      <c r="A43" s="13"/>
      <c r="B43" s="2"/>
      <c r="D43" s="2"/>
      <c r="G43" s="13"/>
      <c r="H43" s="13"/>
      <c r="I43" s="13"/>
      <c r="K43" s="13"/>
      <c r="L43" s="13"/>
      <c r="M43" s="13"/>
      <c r="O43" s="13"/>
      <c r="P43" s="2"/>
      <c r="Q43" s="2"/>
      <c r="R43" s="2"/>
      <c r="S43" s="44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s="45" customFormat="1" hidden="1">
      <c r="A44" s="13"/>
      <c r="B44" s="2"/>
      <c r="D44" s="2"/>
      <c r="G44" s="13" t="s">
        <v>24</v>
      </c>
      <c r="H44" s="13"/>
      <c r="I44" s="13"/>
      <c r="K44" s="13"/>
      <c r="L44" s="13"/>
      <c r="M44" s="13"/>
      <c r="O44" s="13"/>
      <c r="P44" s="2"/>
      <c r="Q44" s="2"/>
      <c r="R44" s="2"/>
      <c r="S44" s="44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s="45" customFormat="1" hidden="1">
      <c r="A45" s="13"/>
      <c r="B45" s="2"/>
      <c r="D45" s="2"/>
      <c r="G45" s="13"/>
      <c r="H45" s="13"/>
      <c r="I45" s="13"/>
      <c r="K45" s="13"/>
      <c r="L45" s="13"/>
      <c r="M45" s="13"/>
      <c r="O45" s="13"/>
      <c r="P45" s="2"/>
      <c r="Q45" s="2"/>
      <c r="R45" s="2"/>
      <c r="S45" s="44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</sheetData>
  <sortState ref="A9:S38">
    <sortCondition ref="S9:S38"/>
  </sortState>
  <mergeCells count="21">
    <mergeCell ref="A1:S1"/>
    <mergeCell ref="A2:S2"/>
    <mergeCell ref="A4:O4"/>
    <mergeCell ref="A5:A6"/>
    <mergeCell ref="B5:B6"/>
    <mergeCell ref="C5:C6"/>
    <mergeCell ref="D5:D6"/>
    <mergeCell ref="E5:E6"/>
    <mergeCell ref="F5:F6"/>
    <mergeCell ref="G5:G6"/>
    <mergeCell ref="F3:O3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S5:S6"/>
  </mergeCells>
  <printOptions horizontalCentered="1"/>
  <pageMargins left="0.27559055118110237" right="0.27559055118110237" top="0.31496062992125984" bottom="0.31496062992125984" header="0.31496062992125984" footer="0.31496062992125984"/>
  <pageSetup paperSize="9" scale="9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1"/>
  <sheetViews>
    <sheetView workbookViewId="0">
      <selection activeCell="F2" sqref="F2"/>
    </sheetView>
  </sheetViews>
  <sheetFormatPr defaultRowHeight="21"/>
  <cols>
    <col min="1" max="1" width="37.42578125" style="93" bestFit="1" customWidth="1"/>
    <col min="2" max="2" width="16.28515625" style="94" customWidth="1"/>
    <col min="3" max="3" width="24.42578125" style="94" bestFit="1" customWidth="1"/>
    <col min="4" max="16384" width="9.140625" style="93"/>
  </cols>
  <sheetData>
    <row r="1" spans="1:3" s="95" customFormat="1" ht="53.25" customHeight="1">
      <c r="A1" s="96" t="s">
        <v>52</v>
      </c>
      <c r="B1" s="97" t="s">
        <v>79</v>
      </c>
      <c r="C1" s="98" t="s">
        <v>53</v>
      </c>
    </row>
    <row r="2" spans="1:3" s="95" customFormat="1" ht="53.25" customHeight="1">
      <c r="A2" s="96" t="s">
        <v>72</v>
      </c>
      <c r="B2" s="97" t="s">
        <v>79</v>
      </c>
      <c r="C2" s="98" t="s">
        <v>73</v>
      </c>
    </row>
    <row r="3" spans="1:3" s="95" customFormat="1" ht="53.25" customHeight="1">
      <c r="A3" s="96" t="s">
        <v>61</v>
      </c>
      <c r="B3" s="97" t="s">
        <v>79</v>
      </c>
      <c r="C3" s="98" t="s">
        <v>53</v>
      </c>
    </row>
    <row r="4" spans="1:3" s="95" customFormat="1" ht="53.25" customHeight="1">
      <c r="A4" s="96" t="s">
        <v>67</v>
      </c>
      <c r="B4" s="97" t="s">
        <v>79</v>
      </c>
      <c r="C4" s="98" t="s">
        <v>33</v>
      </c>
    </row>
    <row r="5" spans="1:3" s="95" customFormat="1" ht="53.25" customHeight="1">
      <c r="A5" s="96" t="s">
        <v>42</v>
      </c>
      <c r="B5" s="97" t="s">
        <v>79</v>
      </c>
      <c r="C5" s="98" t="s">
        <v>33</v>
      </c>
    </row>
    <row r="6" spans="1:3" s="95" customFormat="1" ht="53.25" customHeight="1">
      <c r="A6" s="96" t="s">
        <v>58</v>
      </c>
      <c r="B6" s="97" t="s">
        <v>79</v>
      </c>
      <c r="C6" s="98" t="s">
        <v>3</v>
      </c>
    </row>
    <row r="7" spans="1:3" s="95" customFormat="1" ht="53.25" customHeight="1">
      <c r="A7" s="96" t="s">
        <v>47</v>
      </c>
      <c r="B7" s="97" t="s">
        <v>79</v>
      </c>
      <c r="C7" s="98" t="s">
        <v>1</v>
      </c>
    </row>
    <row r="8" spans="1:3" s="95" customFormat="1" ht="53.25" customHeight="1">
      <c r="A8" s="96" t="s">
        <v>46</v>
      </c>
      <c r="B8" s="97" t="s">
        <v>79</v>
      </c>
      <c r="C8" s="98" t="s">
        <v>1</v>
      </c>
    </row>
    <row r="9" spans="1:3" s="95" customFormat="1" ht="53.25" customHeight="1">
      <c r="A9" s="96" t="s">
        <v>63</v>
      </c>
      <c r="B9" s="97" t="s">
        <v>79</v>
      </c>
      <c r="C9" s="98" t="s">
        <v>64</v>
      </c>
    </row>
    <row r="10" spans="1:3" s="95" customFormat="1" ht="53.25" customHeight="1">
      <c r="A10" s="96" t="s">
        <v>57</v>
      </c>
      <c r="B10" s="97" t="s">
        <v>79</v>
      </c>
      <c r="C10" s="98" t="s">
        <v>3</v>
      </c>
    </row>
    <row r="11" spans="1:3" s="95" customFormat="1" ht="53.25" customHeight="1">
      <c r="A11" s="96" t="s">
        <v>44</v>
      </c>
      <c r="B11" s="97" t="s">
        <v>79</v>
      </c>
      <c r="C11" s="98" t="s">
        <v>45</v>
      </c>
    </row>
    <row r="12" spans="1:3" s="95" customFormat="1" ht="53.25" customHeight="1">
      <c r="A12" s="96" t="s">
        <v>49</v>
      </c>
      <c r="B12" s="97" t="s">
        <v>79</v>
      </c>
      <c r="C12" s="98" t="s">
        <v>33</v>
      </c>
    </row>
    <row r="13" spans="1:3" s="95" customFormat="1" ht="53.25" customHeight="1">
      <c r="A13" s="96" t="s">
        <v>31</v>
      </c>
      <c r="B13" s="97" t="s">
        <v>79</v>
      </c>
      <c r="C13" s="98" t="s">
        <v>33</v>
      </c>
    </row>
    <row r="14" spans="1:3" s="95" customFormat="1" ht="53.25" customHeight="1">
      <c r="A14" s="96" t="s">
        <v>70</v>
      </c>
      <c r="B14" s="97" t="s">
        <v>79</v>
      </c>
      <c r="C14" s="98" t="s">
        <v>71</v>
      </c>
    </row>
    <row r="15" spans="1:3" s="95" customFormat="1" ht="53.25" customHeight="1">
      <c r="A15" s="96" t="s">
        <v>37</v>
      </c>
      <c r="B15" s="97" t="s">
        <v>79</v>
      </c>
      <c r="C15" s="98" t="s">
        <v>33</v>
      </c>
    </row>
    <row r="16" spans="1:3" s="95" customFormat="1" ht="53.25" customHeight="1">
      <c r="A16" s="96" t="s">
        <v>75</v>
      </c>
      <c r="B16" s="97" t="s">
        <v>79</v>
      </c>
      <c r="C16" s="98" t="s">
        <v>0</v>
      </c>
    </row>
    <row r="17" spans="1:3" s="95" customFormat="1" ht="53.25" customHeight="1">
      <c r="A17" s="96" t="s">
        <v>65</v>
      </c>
      <c r="B17" s="97" t="s">
        <v>79</v>
      </c>
      <c r="C17" s="98" t="s">
        <v>66</v>
      </c>
    </row>
    <row r="18" spans="1:3" s="95" customFormat="1" ht="53.25" customHeight="1">
      <c r="A18" s="96" t="s">
        <v>68</v>
      </c>
      <c r="B18" s="97" t="s">
        <v>79</v>
      </c>
      <c r="C18" s="98" t="s">
        <v>69</v>
      </c>
    </row>
    <row r="19" spans="1:3" s="95" customFormat="1" ht="53.25" customHeight="1">
      <c r="A19" s="96" t="s">
        <v>55</v>
      </c>
      <c r="B19" s="97" t="s">
        <v>79</v>
      </c>
      <c r="C19" s="98" t="s">
        <v>3</v>
      </c>
    </row>
    <row r="20" spans="1:3" s="95" customFormat="1" ht="53.25" customHeight="1">
      <c r="A20" s="96" t="s">
        <v>62</v>
      </c>
      <c r="B20" s="97" t="s">
        <v>80</v>
      </c>
      <c r="C20" s="98" t="s">
        <v>53</v>
      </c>
    </row>
    <row r="21" spans="1:3" s="95" customFormat="1" ht="53.25" customHeight="1">
      <c r="A21" s="96" t="s">
        <v>51</v>
      </c>
      <c r="B21" s="97" t="s">
        <v>80</v>
      </c>
      <c r="C21" s="98" t="s">
        <v>33</v>
      </c>
    </row>
    <row r="22" spans="1:3" s="95" customFormat="1" ht="53.25" customHeight="1">
      <c r="A22" s="96" t="s">
        <v>50</v>
      </c>
      <c r="B22" s="97" t="s">
        <v>80</v>
      </c>
      <c r="C22" s="98" t="s">
        <v>33</v>
      </c>
    </row>
    <row r="23" spans="1:3" s="95" customFormat="1" ht="53.25" customHeight="1">
      <c r="A23" s="96" t="s">
        <v>48</v>
      </c>
      <c r="B23" s="97" t="s">
        <v>80</v>
      </c>
      <c r="C23" s="98" t="s">
        <v>33</v>
      </c>
    </row>
    <row r="24" spans="1:3" s="95" customFormat="1" ht="53.25" customHeight="1">
      <c r="A24" s="96" t="s">
        <v>34</v>
      </c>
      <c r="B24" s="97" t="s">
        <v>80</v>
      </c>
      <c r="C24" s="98" t="s">
        <v>1</v>
      </c>
    </row>
    <row r="25" spans="1:3" s="95" customFormat="1" ht="53.25" customHeight="1">
      <c r="A25" s="96" t="s">
        <v>41</v>
      </c>
      <c r="B25" s="97" t="s">
        <v>80</v>
      </c>
      <c r="C25" s="98" t="s">
        <v>33</v>
      </c>
    </row>
    <row r="26" spans="1:3" s="95" customFormat="1" ht="53.25" customHeight="1">
      <c r="A26" s="96" t="s">
        <v>36</v>
      </c>
      <c r="B26" s="97" t="s">
        <v>80</v>
      </c>
      <c r="C26" s="98" t="s">
        <v>33</v>
      </c>
    </row>
    <row r="27" spans="1:3" s="95" customFormat="1" ht="53.25" customHeight="1">
      <c r="A27" s="96" t="s">
        <v>74</v>
      </c>
      <c r="B27" s="98" t="s">
        <v>81</v>
      </c>
      <c r="C27" s="98" t="s">
        <v>73</v>
      </c>
    </row>
    <row r="28" spans="1:3" s="95" customFormat="1" ht="53.25" customHeight="1">
      <c r="A28" s="96" t="s">
        <v>56</v>
      </c>
      <c r="B28" s="98" t="s">
        <v>81</v>
      </c>
      <c r="C28" s="98" t="s">
        <v>33</v>
      </c>
    </row>
    <row r="29" spans="1:3" s="95" customFormat="1" ht="53.25" customHeight="1">
      <c r="A29" s="96" t="s">
        <v>60</v>
      </c>
      <c r="B29" s="98" t="s">
        <v>81</v>
      </c>
      <c r="C29" s="98" t="s">
        <v>3</v>
      </c>
    </row>
    <row r="30" spans="1:3" s="95" customFormat="1" ht="53.25" customHeight="1">
      <c r="A30" s="96" t="s">
        <v>59</v>
      </c>
      <c r="B30" s="98" t="s">
        <v>81</v>
      </c>
      <c r="C30" s="98" t="s">
        <v>3</v>
      </c>
    </row>
    <row r="31" spans="1:3" s="95" customFormat="1" ht="53.25" customHeight="1">
      <c r="A31" s="96" t="s">
        <v>54</v>
      </c>
      <c r="B31" s="98" t="s">
        <v>81</v>
      </c>
      <c r="C31" s="98" t="s">
        <v>3</v>
      </c>
    </row>
    <row r="32" spans="1:3" s="95" customFormat="1" ht="53.25" customHeight="1">
      <c r="A32" s="96" t="s">
        <v>39</v>
      </c>
      <c r="B32" s="98" t="s">
        <v>81</v>
      </c>
      <c r="C32" s="98" t="s">
        <v>40</v>
      </c>
    </row>
    <row r="33" spans="1:22" s="95" customFormat="1" ht="53.25" customHeight="1">
      <c r="A33" s="96" t="s">
        <v>76</v>
      </c>
      <c r="B33" s="98" t="s">
        <v>81</v>
      </c>
      <c r="C33" s="98" t="s">
        <v>77</v>
      </c>
    </row>
    <row r="34" spans="1:22" s="95" customFormat="1" ht="53.25" customHeight="1">
      <c r="A34" s="96" t="s">
        <v>38</v>
      </c>
      <c r="B34" s="98" t="s">
        <v>81</v>
      </c>
      <c r="C34" s="98" t="s">
        <v>33</v>
      </c>
    </row>
    <row r="35" spans="1:22" ht="10.5" customHeight="1"/>
    <row r="37" spans="1:22" ht="9" customHeight="1"/>
    <row r="38" spans="1:22" s="94" customFormat="1">
      <c r="A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s="94" customFormat="1" ht="9" customHeight="1">
      <c r="A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</row>
    <row r="40" spans="1:22" s="94" customFormat="1">
      <c r="A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</row>
    <row r="41" spans="1:22" s="94" customFormat="1">
      <c r="A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</row>
  </sheetData>
  <printOptions horizontalCentered="1"/>
  <pageMargins left="0.43307086614173229" right="0.27559055118110237" top="0.31496062992125984" bottom="0.31496062992125984" header="0.31496062992125984" footer="0.31496062992125984"/>
  <pageSetup paperSize="9" fitToHeight="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Основная таблица</vt:lpstr>
      <vt:lpstr>Опен-турнир</vt:lpstr>
      <vt:lpstr>Карточки</vt:lpstr>
      <vt:lpstr>Лист2</vt:lpstr>
      <vt:lpstr>Лист3</vt:lpstr>
      <vt:lpstr>'Основная таблица'!Заголовки_для_печати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KVS</dc:creator>
  <cp:lastModifiedBy>KVS</cp:lastModifiedBy>
  <cp:lastPrinted>2014-07-17T08:39:46Z</cp:lastPrinted>
  <dcterms:created xsi:type="dcterms:W3CDTF">2014-06-14T06:17:37Z</dcterms:created>
  <dcterms:modified xsi:type="dcterms:W3CDTF">2014-07-17T08:40:39Z</dcterms:modified>
</cp:coreProperties>
</file>